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<sst xmlns="http://schemas.openxmlformats.org/spreadsheetml/2006/main" count="1810" uniqueCount="355">
  <si>
    <t>Документ, учреждение</t>
  </si>
  <si>
    <t>Вед.</t>
  </si>
  <si>
    <t>Разд.</t>
  </si>
  <si>
    <t>Ц.ст.</t>
  </si>
  <si>
    <t>Расх.</t>
  </si>
  <si>
    <t xml:space="preserve">  Муниципальное бюджетное учреждение здравоохранения "Яранская центральная районная больница"</t>
  </si>
  <si>
    <t>901</t>
  </si>
  <si>
    <t>0000</t>
  </si>
  <si>
    <t>0000000</t>
  </si>
  <si>
    <t>000</t>
  </si>
  <si>
    <t xml:space="preserve">    Здравоохранение</t>
  </si>
  <si>
    <t>0900</t>
  </si>
  <si>
    <t xml:space="preserve">      Стационарная медицинская помощь</t>
  </si>
  <si>
    <t>0901</t>
  </si>
  <si>
    <t xml:space="preserve">        Укрепление материально-технической базы медицинских учреждений</t>
  </si>
  <si>
    <t xml:space="preserve">          Финансовое обеспечение деятельности бюджетных учреждений</t>
  </si>
  <si>
    <t>025</t>
  </si>
  <si>
    <t>0960101</t>
  </si>
  <si>
    <t>0960102</t>
  </si>
  <si>
    <t xml:space="preserve">        Финансовое обеспечение деятельности бюджетных учреждений</t>
  </si>
  <si>
    <t>4708800</t>
  </si>
  <si>
    <t xml:space="preserve">          Ведомственная целевая программа "Оказание первичной медико-санитарной помощи в амбулаторно-поликлинических, стационарно-поликлинических и больничных учреждениях, скорой медицинской помощи ( за исключением санитарно-авиационной ),медицинской помощи в период беременности, во время и после родов на 2011 год"</t>
  </si>
  <si>
    <t>904</t>
  </si>
  <si>
    <t xml:space="preserve">        Расходы за счет средств местного бюджета</t>
  </si>
  <si>
    <t xml:space="preserve">       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</si>
  <si>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</si>
  <si>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 xml:space="preserve">        МЦП "Развитие здравоохранения на территории муниципального образования Яранский муниципальный район на 2009-2011 годы"</t>
  </si>
  <si>
    <t>7950900</t>
  </si>
  <si>
    <t xml:space="preserve">          Обеспечение выполнения функций казенных учреждений</t>
  </si>
  <si>
    <t>001</t>
  </si>
  <si>
    <t xml:space="preserve">        МЦП "Об энергосбережении и о повышении энергетической эффективности в Яранском муниципальном районе на 2011-2014 годы"</t>
  </si>
  <si>
    <t>7951700</t>
  </si>
  <si>
    <t xml:space="preserve">        МЦП " Модернизация учреждений здравоохранения на территории муниципального образования Яранского муниципального района на 2011-2012 годы"</t>
  </si>
  <si>
    <t>7951900</t>
  </si>
  <si>
    <t xml:space="preserve">    Социальная политика</t>
  </si>
  <si>
    <t>1000</t>
  </si>
  <si>
    <t xml:space="preserve">      Социальное обеспечение населения</t>
  </si>
  <si>
    <t>1003</t>
  </si>
  <si>
    <t xml:space="preserve">        Частичная компенсация расходов на оплату жилого помещения и коммунальных услуг в виде ежемесясной денежной выплаты отдельным категориям специалистов, работающих, вышедших на пенсию  и проживающих в сельских населенных пунктах или поселках городского типа</t>
  </si>
  <si>
    <t>5058501</t>
  </si>
  <si>
    <t xml:space="preserve">        Исполнение мер социальной поддержки по обеспечению полноценным питанием беременных женщин, кормящих матерей, а также детей в возрасте до трех лет</t>
  </si>
  <si>
    <t>5210207</t>
  </si>
  <si>
    <t xml:space="preserve">        Исполнение мер социальной поддержки в обеспечении лекарственными средствами, изделиями медицинского назначения, безбелковыми продуктами питания и белковыми гидролизатами  отдельных категорий граждан</t>
  </si>
  <si>
    <t>5210208</t>
  </si>
  <si>
    <t xml:space="preserve">          Социальные выплаты</t>
  </si>
  <si>
    <t>005</t>
  </si>
  <si>
    <t xml:space="preserve">  Управление культуры администрации Яранского района Кировской области</t>
  </si>
  <si>
    <t>902</t>
  </si>
  <si>
    <t xml:space="preserve">    Образование</t>
  </si>
  <si>
    <t>0700</t>
  </si>
  <si>
    <t xml:space="preserve">      Общее образование</t>
  </si>
  <si>
    <t>0702</t>
  </si>
  <si>
    <t xml:space="preserve">        Расходы за счет доходов, полученных от платных услуг и иной приносящей доход деятельности</t>
  </si>
  <si>
    <t>4239901</t>
  </si>
  <si>
    <t xml:space="preserve">          Ведомственная целевая программа "Дополнительное образование детей Яранского района в 2011 году"</t>
  </si>
  <si>
    <t>905</t>
  </si>
  <si>
    <t>4239902</t>
  </si>
  <si>
    <t xml:space="preserve">        Выравнивание обеспеченности муниципальных образований по реализации ими их отдельных полномочий</t>
  </si>
  <si>
    <t>5210301</t>
  </si>
  <si>
    <t xml:space="preserve">    Культура и кинематография</t>
  </si>
  <si>
    <t>0800</t>
  </si>
  <si>
    <t xml:space="preserve">      Культура</t>
  </si>
  <si>
    <t>0801</t>
  </si>
  <si>
    <t xml:space="preserve">        Резервные фонды администрации Яранского района</t>
  </si>
  <si>
    <t>0700500</t>
  </si>
  <si>
    <t xml:space="preserve">        Комплектование книжных фондов библиотек  муниципальных образований и государственных библиотек городов Москвы и Санкт-Петербурга( Средства федерального бюджета)</t>
  </si>
  <si>
    <t>4400201</t>
  </si>
  <si>
    <t xml:space="preserve">          Ведомственная целевая программа "Организация библиотечного обслуживания населенияЯранского района в 2011 году"</t>
  </si>
  <si>
    <t>908</t>
  </si>
  <si>
    <t>4409901</t>
  </si>
  <si>
    <t xml:space="preserve">          Ведомственная целевая программа "Организация культурного досуга населения Яранского района в 2011 году"</t>
  </si>
  <si>
    <t>906</t>
  </si>
  <si>
    <t xml:space="preserve">        Рсходы за счет средств местного бюджета</t>
  </si>
  <si>
    <t>4409902</t>
  </si>
  <si>
    <t>4419901</t>
  </si>
  <si>
    <t xml:space="preserve">          Ведомственная целевая программа "Развитие и поддержка музейного дела Яранского района в 2011 году"</t>
  </si>
  <si>
    <t>907</t>
  </si>
  <si>
    <t>4419902</t>
  </si>
  <si>
    <t>4429901</t>
  </si>
  <si>
    <t>4429902</t>
  </si>
  <si>
    <t xml:space="preserve">        МЦП "Развитие культуры на территории муниципального образования Яранский муниципальный районна 2009-2011 годы"</t>
  </si>
  <si>
    <t>7950700</t>
  </si>
  <si>
    <t xml:space="preserve">      Другие вопросы в области культуры, кинематографии</t>
  </si>
  <si>
    <t>0804</t>
  </si>
  <si>
    <t>4529902</t>
  </si>
  <si>
    <t xml:space="preserve">          Ведомственная целевая программа "Бухгалтерское обслуживание муниципальных учреждений, подведомственных управлению культуры в 2011 году"</t>
  </si>
  <si>
    <t>916</t>
  </si>
  <si>
    <t xml:space="preserve">        Предоставление руководителям, педагогическим работникам  и иным специалистам образовательных учреждений ( за исключением  совместителей), работающим и проживающим в сельских населенных пунктах ( поселках городского типа ), бесплатной  жилой площади с отоплением и электроснабжением путем компенсации 100 процентов  расходов в виде ежемесячной денежной выплаты</t>
  </si>
  <si>
    <t>5058517</t>
  </si>
  <si>
    <t xml:space="preserve">  Управление образования администрации Яранского муниципального района Кировской области</t>
  </si>
  <si>
    <t>903</t>
  </si>
  <si>
    <t xml:space="preserve">      Дошкольное образование</t>
  </si>
  <si>
    <t>0701</t>
  </si>
  <si>
    <t>4209901</t>
  </si>
  <si>
    <t xml:space="preserve">          Ведомственная целевая программа "Предоставление дошкольного образования на территории Яранского района в 2011 году"</t>
  </si>
  <si>
    <t>909</t>
  </si>
  <si>
    <t>4209902</t>
  </si>
  <si>
    <t xml:space="preserve">          Ведомственная целевая программа "Обеспечение противопожарной устойчивости и эпидемиологической обстановки в образовательных учреждениях района"</t>
  </si>
  <si>
    <t>913</t>
  </si>
  <si>
    <t xml:space="preserve">          Ведомственная целевая программа "Островок здоровья"</t>
  </si>
  <si>
    <t>915</t>
  </si>
  <si>
    <t xml:space="preserve">        Грант Правительства области для реализации социально значимых проектов ( программ)</t>
  </si>
  <si>
    <t>5210302</t>
  </si>
  <si>
    <t xml:space="preserve">        Капитальный ремонт и реконструкция зданий и объектов муниципальных дошкольных образовательных учреждений 
</t>
  </si>
  <si>
    <t>5220102</t>
  </si>
  <si>
    <t xml:space="preserve">        ОЦП "Развитие образования в Кировской области" - внедрение современных моделей дошкольного образования Кировской области в 2011 году</t>
  </si>
  <si>
    <t>5220107</t>
  </si>
  <si>
    <t xml:space="preserve">        МЦП "Программа развития системы образования Яранского муниципального района на 2009-2011 годы"</t>
  </si>
  <si>
    <t>7950600</t>
  </si>
  <si>
    <t xml:space="preserve">          Бюджетные инвестиции</t>
  </si>
  <si>
    <t>003</t>
  </si>
  <si>
    <t xml:space="preserve">        МЦП "Развитие дошкольного образования для детей с ограниченными возможностями здоровья в Яранском районе на 2011-2012 годы" 
</t>
  </si>
  <si>
    <t>7952500</t>
  </si>
  <si>
    <t>4219901</t>
  </si>
  <si>
    <t xml:space="preserve">          Ведомственная целевая программа "Функционирование общеобразовательных учреждений Яранского района в 2011 году"</t>
  </si>
  <si>
    <t>910</t>
  </si>
  <si>
    <t>4219902</t>
  </si>
  <si>
    <t xml:space="preserve">          Ведомственная целевая программа "Организация предоставления дополнительного образования на территории Яранского района в 2011 году"</t>
  </si>
  <si>
    <t>911</t>
  </si>
  <si>
    <t xml:space="preserve">        Ежемесячное денежное вознаграждение за классное руководство</t>
  </si>
  <si>
    <t>5200900</t>
  </si>
  <si>
    <t xml:space="preserve">        Реализация государственного стандарта общего образования</t>
  </si>
  <si>
    <t>5210203</t>
  </si>
  <si>
    <t xml:space="preserve">      Молодежная политика и оздоровление детей</t>
  </si>
  <si>
    <t>0707</t>
  </si>
  <si>
    <t xml:space="preserve">          Ведомственная целевая программа "Организация летнего отдыха детей в каникулярное время на территории Яранского муниципального района в 2011 году"</t>
  </si>
  <si>
    <t>914</t>
  </si>
  <si>
    <t xml:space="preserve">        Оздоровление детей за счет средств областного бюджета</t>
  </si>
  <si>
    <t>4320202</t>
  </si>
  <si>
    <t xml:space="preserve">      Другие вопросы в области образования</t>
  </si>
  <si>
    <t>0709</t>
  </si>
  <si>
    <t xml:space="preserve">          Ведомственная целевая программа"Организация и обеспечение текущей деятельности образовательных учреждений  Яранского района в 2011 году"</t>
  </si>
  <si>
    <t>912</t>
  </si>
  <si>
    <t xml:space="preserve">      Охрана семьи и детства</t>
  </si>
  <si>
    <t>1004</t>
  </si>
  <si>
    <t xml:space="preserve">        Компенсация  части платы, взимаемой  за содержание детей в образовательных организациях , реализующих основную общеобразовательную программу дошкольного образования</t>
  </si>
  <si>
    <t>5058537</t>
  </si>
  <si>
    <t xml:space="preserve">        Вознаграждение, причитающееся приемному родителю за счет средств федерального бюджета</t>
  </si>
  <si>
    <t>5201301</t>
  </si>
  <si>
    <t xml:space="preserve">        Вознаграждение, причитающееся приемному родителю за счет средств областного бюджета</t>
  </si>
  <si>
    <t>5201302</t>
  </si>
  <si>
    <t xml:space="preserve">        Содержание ребенка в семье опекуна и приемной семье за счет средств федерального бюджета</t>
  </si>
  <si>
    <t>5201303</t>
  </si>
  <si>
    <t xml:space="preserve">        Содержание ребенка в семье опекуна и приемной семье за счет средств областного бюджета</t>
  </si>
  <si>
    <t>5201304</t>
  </si>
  <si>
    <t xml:space="preserve">  Финансовое  управление администрации  Яранского района Кировской области</t>
  </si>
  <si>
    <t xml:space="preserve">    Общегосударственные вопросы</t>
  </si>
  <si>
    <t>0100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</si>
  <si>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</si>
  <si>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</si>
  <si>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Центральный аппарат</t>
  </si>
  <si>
    <t>0020400</t>
  </si>
  <si>
    <t xml:space="preserve">          Ведомственная целевая программа "Эффеективность управления финансовыми ресурсами районного бюджета в 2011 году"</t>
  </si>
  <si>
    <t xml:space="preserve">        Подпрограмма "Повышение квалификации специалистов по финансовой работе органов местного самоуправления"</t>
  </si>
  <si>
    <t>5221902</t>
  </si>
  <si>
    <t xml:space="preserve">          Иные межбюджетные трансферты</t>
  </si>
  <si>
    <t>017</t>
  </si>
  <si>
    <t xml:space="preserve">      Резервные фонды</t>
  </si>
  <si>
    <t>0111</t>
  </si>
  <si>
    <t xml:space="preserve">          Прочие расходы</t>
  </si>
  <si>
    <t>013</t>
  </si>
  <si>
    <t xml:space="preserve">      Другие общегосударственные вопросы</t>
  </si>
  <si>
    <t>0113</t>
  </si>
  <si>
    <t xml:space="preserve">        Создание и деятельность в муниципальных образованиях  административной (ых) комиссии (ий) по рассмотрению дел об административных правонарушениях</t>
  </si>
  <si>
    <t>5210206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</si>
  <si>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</si>
  <si>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</si>
  <si>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</si>
  <si>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</si>
  <si>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Осуществление первичного воинского учета на территориях, где отсутствуют военные комиссариаты</t>
  </si>
  <si>
    <t>0013600</t>
  </si>
  <si>
    <t xml:space="preserve">    Национальная экономика</t>
  </si>
  <si>
    <t>0400</t>
  </si>
  <si>
    <t xml:space="preserve">      Водное хозяйство</t>
  </si>
  <si>
    <t>0406</t>
  </si>
  <si>
    <t xml:space="preserve">        Субсидия на реализацию мероприятий ведомственной целевой программы " Экология и природные ресурсы Кировской области" на 2011 год</t>
  </si>
  <si>
    <t>5210110</t>
  </si>
  <si>
    <t xml:space="preserve">      Другие вопросы в области национальной экономики</t>
  </si>
  <si>
    <t>0412</t>
  </si>
  <si>
    <t xml:space="preserve">        Областная целевая программа "Развитие жилищного строительства в Кировской области" на 2011 год</t>
  </si>
  <si>
    <t>5220800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</si>
  <si>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</si>
  <si>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</si>
  <si>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</si>
  <si>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</si>
  <si>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    Реализация инвестиционных проектов по модернизации объектов коммунальной инфраструктуры (капитальный ремонт или реконструкция, замена и модернизация, строительство, приобретение технологического оборудования, выполнение проектных работ)</t>
  </si>
  <si>
    <t>5221802</t>
  </si>
  <si>
    <t xml:space="preserve">      Благоустройство</t>
  </si>
  <si>
    <t>0503</t>
  </si>
  <si>
    <t xml:space="preserve">        субсидии бюджетам поселений на софинансирование инвестиционных программ (проектов) развития общественной инфраструктуры муниципальных образований-городских и сельских поселений в Кировской области в 2011 году.</t>
  </si>
  <si>
    <t>5210106</t>
  </si>
  <si>
    <t xml:space="preserve">    Обслуживание государственного и муниципального долга</t>
  </si>
  <si>
    <t>1300</t>
  </si>
  <si>
    <t xml:space="preserve">      Обслуживание внутреннего государственного и муниципального долга</t>
  </si>
  <si>
    <t>1301</t>
  </si>
  <si>
    <t xml:space="preserve">        Процентные платежи по муниципальному долгу Яранского района</t>
  </si>
  <si>
    <t>0650300</t>
  </si>
  <si>
    <t xml:space="preserve">    Межбюджетные трансферты бюджетам субъектов Российской Федерации и муниципальных образований общего характера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</si>
  <si>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</si>
  <si>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образований.</t>
  </si>
  <si>
    <t>1401</t>
  </si>
  <si>
    <t xml:space="preserve">        Выравнивание бюджетной обеспеченности</t>
  </si>
  <si>
    <t>5160100</t>
  </si>
  <si>
    <t xml:space="preserve">        Дотация на поддержку мер по обеспечению сбалансированности бюджетов поселений</t>
  </si>
  <si>
    <t>5170200</t>
  </si>
  <si>
    <t xml:space="preserve">      Прочие межбюджетные трансферты бюджетам субъектов Российской Федерации и муниципальных образований общего характера</t>
  </si>
  <si>
    <t>1403</t>
  </si>
  <si>
    <t xml:space="preserve">        Межбюджетные трансферты, направленные на активизацию работы органов местного самоуправления городских и сельских поселений области по введению самообложения граждан и привлечению безвозмездных поступлений в виде добровольных пожертвований от граждан и индивидуальных предпринимателей</t>
  </si>
  <si>
    <t>5210303</t>
  </si>
  <si>
    <t xml:space="preserve">        Грант поселениям за качество организации и осуществления бюджетного процесса</t>
  </si>
  <si>
    <t>6210305</t>
  </si>
  <si>
    <t xml:space="preserve">  Управление по делам муниципальной собственности администрации Яранского района Кировской области</t>
  </si>
  <si>
    <t>919</t>
  </si>
  <si>
    <t xml:space="preserve">          Ведомственная целевая программа "Управление муниципальным имуществом и земельными ресурсами Яранского района в 2011 году"</t>
  </si>
  <si>
    <t xml:space="preserve">        Оценка недвижимости , признание прав и регулирование отношений по государственной и муниципальной собственности</t>
  </si>
  <si>
    <t>0900200</t>
  </si>
  <si>
    <t xml:space="preserve">        Приобретение жилого помещения</t>
  </si>
  <si>
    <t>0900201</t>
  </si>
  <si>
    <t xml:space="preserve">        Мероприятия по землеустройству и землепользованию</t>
  </si>
  <si>
    <t>3400300</t>
  </si>
  <si>
    <t xml:space="preserve">  администрация Яранского муниципального района Кировской области</t>
  </si>
  <si>
    <t>936</t>
  </si>
  <si>
    <t xml:space="preserve">          Ведомственная целевая программа "Обеспечение деятельности администрации Яранского района в целях исполнения полномочий по вопросам местного значения в 2011 году"</t>
  </si>
  <si>
    <t>900</t>
  </si>
  <si>
    <t xml:space="preserve">        Глава местной администрации ( исполнительно-распорядительного органа муниципального образования)</t>
  </si>
  <si>
    <t>0020800</t>
  </si>
  <si>
    <t xml:space="preserve">        Создание в муниципальных районах, городских округах комиссий по делам несовершеннолетних и защите их прав и осуществление деятельности в сфере профилактики безнадзорности и правонарушений несовершеннолетних, включая административную юрисдикцию</t>
  </si>
  <si>
    <t>5210205</t>
  </si>
  <si>
    <t xml:space="preserve">        Осуществление деятельности по опеке и попечительству</t>
  </si>
  <si>
    <t>5210212</t>
  </si>
  <si>
    <t xml:space="preserve">        Подпрограмма "Подготовка выборных должностных лиц и муниципальных служащих по основным вопросам деятельности органов местного самоуправления"</t>
  </si>
  <si>
    <t>5221901</t>
  </si>
  <si>
    <t xml:space="preserve">          Выполнение  функций органами местного самоуправления</t>
  </si>
  <si>
    <t>500</t>
  </si>
  <si>
    <t xml:space="preserve">        МЦП "Развитие системы подготовки выборных должностных лиц и муниципальных служащих органов местного самоуправления на 2011 год"</t>
  </si>
  <si>
    <t>7951600</t>
  </si>
  <si>
    <t xml:space="preserve">      Судебная система</t>
  </si>
  <si>
    <t>0105</t>
  </si>
  <si>
    <t xml:space="preserve">        Составление списков кандидатов в присяжные заседатели федеральных судов общей юрисдикции Российской Федерации</t>
  </si>
  <si>
    <t>0014000</t>
  </si>
  <si>
    <t xml:space="preserve">      Обеспечение проведения выборов и референдумов</t>
  </si>
  <si>
    <t>0107</t>
  </si>
  <si>
    <t xml:space="preserve">        Проведение выборов в районную Думу</t>
  </si>
  <si>
    <t>0200001</t>
  </si>
  <si>
    <t xml:space="preserve">        Осуществление полномочий по подготовке проведения  статистических  переписей</t>
  </si>
  <si>
    <t>0014300</t>
  </si>
  <si>
    <t xml:space="preserve">        Обеспечение деятельности подведомственных учреждений</t>
  </si>
  <si>
    <t>0939900</t>
  </si>
  <si>
    <t xml:space="preserve">          Ведомственная целевая программа "Обеспечение сохранности архивных фондов муниципального учреждения "Яранский районный архив" Кировской области на 2011 год"</t>
  </si>
  <si>
    <t xml:space="preserve">        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 мунициипальных образований; государственный учет документов Архивного фонда Российской Федерации 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</si>
  <si>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5210209</t>
  </si>
  <si>
    <t xml:space="preserve">        Предоставление гражданам субсидий на оплату жилого помещения и коммунальных услуг ( расходы по администрированию)</t>
  </si>
  <si>
    <t>5210213</t>
  </si>
  <si>
    <t xml:space="preserve">        МЦП "Комплексные меры противодействия немедицинскому потреблению наркотических средств и их  незаконному обороту в Яранском районе Кировской области на 2010-2012 годы"</t>
  </si>
  <si>
    <t>7950400</t>
  </si>
  <si>
    <t xml:space="preserve">        МЦП "Профилактика правонарушений и преступлений в Яранском районе Кировской области на 2010-2012 годы"</t>
  </si>
  <si>
    <t>7951400</t>
  </si>
  <si>
    <t xml:space="preserve">        МЦП "Повышение безопасности дорожного движения в Яранском районе на  2010-2012 годы"</t>
  </si>
  <si>
    <t>7951500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</si>
  <si>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</si>
  <si>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</si>
  <si>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</si>
  <si>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</si>
  <si>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Реализация других функций, связанных с обеспечением национальной безопасности и правоохранительной деятельности.</t>
  </si>
  <si>
    <t>2470000</t>
  </si>
  <si>
    <t xml:space="preserve">      Транспорт</t>
  </si>
  <si>
    <t>0408</t>
  </si>
  <si>
    <t xml:space="preserve">        Отдельные мероприятия в области автомобильного транспорта</t>
  </si>
  <si>
    <t>3030200</t>
  </si>
  <si>
    <t xml:space="preserve">      Дорожное хозяйство</t>
  </si>
  <si>
    <t>0409</t>
  </si>
  <si>
    <t xml:space="preserve">        Содержание и ремонт автомобильных дорог общего пользования местного значения</t>
  </si>
  <si>
    <t>5226106</t>
  </si>
  <si>
    <t xml:space="preserve">        МЦП "Содержание и ремонт автомобильных дорог общего пользования местного значения Яранского района на 2011-2013 годы"</t>
  </si>
  <si>
    <t>7951800</t>
  </si>
  <si>
    <t xml:space="preserve">        МЦП " Поддержка и развитие малого и среднего предпринимательства в Яранском районе" на 2010-2014 годы</t>
  </si>
  <si>
    <t>7950100</t>
  </si>
  <si>
    <t xml:space="preserve">          Субсидии юридическим лицам</t>
  </si>
  <si>
    <t>006</t>
  </si>
  <si>
    <t xml:space="preserve">    Охрана окружающей среды</t>
  </si>
  <si>
    <t>0600</t>
  </si>
  <si>
    <t xml:space="preserve">      Охрана объектов растительного и животного мира и среды их обитания</t>
  </si>
  <si>
    <t>0603</t>
  </si>
  <si>
    <t xml:space="preserve">        Природоохранные мероприятия</t>
  </si>
  <si>
    <t>4100100</t>
  </si>
  <si>
    <t xml:space="preserve">        Проведение мероприятий для детей и молодежи</t>
  </si>
  <si>
    <t>4310100</t>
  </si>
  <si>
    <t xml:space="preserve">          Ведомственная целевая программа "Основные направления развития молодежной политики, физкультуры и спорта в Яранском районе в 2011 году"</t>
  </si>
  <si>
    <t>917</t>
  </si>
  <si>
    <t xml:space="preserve">        МЦП "Реализация молодежной политики на территории муниципального образования Яранский  муниципальный район на 2009-2011 годы"</t>
  </si>
  <si>
    <t>7950500</t>
  </si>
  <si>
    <t xml:space="preserve">      Пенсионное обеспечение</t>
  </si>
  <si>
    <t>1001</t>
  </si>
  <si>
    <t xml:space="preserve">        Доплаты к пенсиям муниципальных служащих</t>
  </si>
  <si>
    <t>4910100</t>
  </si>
  <si>
    <t xml:space="preserve">        Предоставление гражданам субсидий на оплату жилого помещения и коммунальных услуг</t>
  </si>
  <si>
    <t>5054800</t>
  </si>
  <si>
    <t xml:space="preserve">        Предоствление гражданам субсидий на оплату жилого помещения и коммунальных услуг ( софинансирование местного бюджета)</t>
  </si>
  <si>
    <t>5054801</t>
  </si>
  <si>
    <t xml:space="preserve">        МЦП "Обеспечение жильем молодых семей на 2011 год"</t>
  </si>
  <si>
    <t>7950004</t>
  </si>
  <si>
    <t xml:space="preserve">          Жилье молодым семьям</t>
  </si>
  <si>
    <t>661</t>
  </si>
  <si>
    <t xml:space="preserve">        Обеспечение детей-сирот и детей, оставшихся без попечения родителей, лиц из числа детей-сирот и детей, оставшихся Обеспечение детей-сирот и детей, оставшихся без попечения родителей, лиц из числа детей-сирот и детей, оставшихся без попечения родителей, по договорам социального найма жилыми помещениями муниципального жилищного фонда  
</t>
  </si>
  <si>
    <t>5053601</t>
  </si>
  <si>
    <t xml:space="preserve">  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средств областного бюджета</t>
  </si>
  <si>
    <t>5053602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</si>
  <si>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</si>
  <si>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</si>
  <si>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</si>
  <si>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</si>
  <si>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  Мероприятия в области здравоохранения, спорта и физической культуры</t>
  </si>
  <si>
    <t>5129700</t>
  </si>
  <si>
    <t xml:space="preserve">        МЦП "Развитие физической культуры и спорта на территории муниципального образования Яранский муниципальный район на 2009-2011 годы"</t>
  </si>
  <si>
    <t>7950800</t>
  </si>
  <si>
    <t xml:space="preserve">  Дума Яранского муниципального района Кировской области</t>
  </si>
  <si>
    <t>943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</si>
  <si>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</si>
  <si>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</si>
  <si>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Глава муниципального образования</t>
  </si>
  <si>
    <t>0020300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</si>
  <si>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</si>
  <si>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</si>
  <si>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Управление сельского хозяйства администрации Яранского района Кировской области</t>
  </si>
  <si>
    <t>955</t>
  </si>
  <si>
    <t xml:space="preserve">        Поддержка сельскохозяйственного производства ( на выполнение управленческих функций)</t>
  </si>
  <si>
    <t>5210210</t>
  </si>
  <si>
    <t xml:space="preserve">      Сельское хозяйство и рыболовство</t>
  </si>
  <si>
    <t>0405</t>
  </si>
  <si>
    <t xml:space="preserve">        Субсидии на возмещение гражданам, ведущим личное подсобное хозяйство, крестьянским ( фермерским) хозяйствам, не являющимся юридическими лицами, части затрат на уплату процентов по кредитам, полученным в российских кредитных  организациях, и займам,полученным в сельскохозяйственных  кредитных потребительских  кооперативах в 2005-2010 годах на срок до 8 лет</t>
  </si>
  <si>
    <t>2670501</t>
  </si>
  <si>
    <t xml:space="preserve">        Субсидии на возмещение сельскохозяйственным товаропроизводителям ( 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организациям потребительской кооперации части затрат на уплату процентов по кредитам , полученным в российских кредитных организациях, и займам, полученным в сельскохозяйственных кредитных потребительских  кооперативах в 2007-2010 годах на срок до 1 года</t>
  </si>
  <si>
    <t>2670510</t>
  </si>
  <si>
    <t xml:space="preserve">        Возмещение сельскохозяйственным товаропроизводителям, организациям агропромышленного  комплекса независимо от их  организационно-правовых форм  и крестьянским  ( фермерским) хозяйствам, сельскохозяйственным потребительским 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 кредитных потребительских  кооперативах в 2004-2010 годах на срок от 2 до 10 лет</t>
  </si>
  <si>
    <t>2670513</t>
  </si>
  <si>
    <t xml:space="preserve">        Областная целевая программа "Развитие агропромышленного комплекса Кировской области на период до 2015 года" на 2010-2015 годы</t>
  </si>
  <si>
    <t>5226000</t>
  </si>
  <si>
    <t xml:space="preserve">        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 кооперативах, личным подсобным хозяйствам, крестьянским ( фермерским ) хозяйствам, не являющимся юридическими лицами</t>
  </si>
  <si>
    <t>5226001</t>
  </si>
  <si>
    <t xml:space="preserve">        ФЦП "Социальное развитие села" до 2012 года на обеспечение жильем граждан, проживающих и работающих в сельской местности</t>
  </si>
  <si>
    <t>1001100</t>
  </si>
  <si>
    <t xml:space="preserve">          Осуществление мероприятий по обеспечению жильем граждан Российской Федерации, проживающих в сельской местности</t>
  </si>
  <si>
    <t>099</t>
  </si>
  <si>
    <t xml:space="preserve">        Областная целевая программа "Социальное развитие села" на 2010-2012 годы</t>
  </si>
  <si>
    <t>5221000</t>
  </si>
  <si>
    <t>Всего расходов:</t>
  </si>
  <si>
    <t>ВЕДОМСТВЕННАЯ СТРУКТУРА</t>
  </si>
  <si>
    <t>расходов районного бюджета за  9 месяцев  2011 года</t>
  </si>
  <si>
    <t>% исполнения</t>
  </si>
  <si>
    <t>Приложение 3</t>
  </si>
  <si>
    <t>Кировской области</t>
  </si>
  <si>
    <t>Утверждено сводной бюджетной росписью (тыс. руб.)</t>
  </si>
  <si>
    <t>Исполнение (тыс.руб.)</t>
  </si>
  <si>
    <t xml:space="preserve"> к постановлению администрации  Яранского района</t>
  </si>
  <si>
    <t>от 19.10.2011  № 1020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</si>
</sst>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top" shrinkToFit="1"/>
    </xf>
    <xf numFmtId="0" fontId="0" fillId="2" borderId="0" xfId="0" applyFill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top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4" fontId="1" fillId="0" borderId="2" xfId="0" applyNumberFormat="1" applyFont="1" applyBorder="1" applyAlignment="1">
      <alignment horizontal="right" vertical="top" shrinkToFit="1"/>
    </xf>
    <xf numFmtId="4" fontId="0" fillId="0" borderId="2" xfId="0" applyNumberFormat="1" applyBorder="1" applyAlignment="1">
      <alignment horizontal="right" vertical="top" shrinkToFit="1"/>
    </xf>
    <xf numFmtId="4" fontId="4" fillId="0" borderId="2" xfId="0" applyNumberFormat="1" applyFont="1" applyBorder="1" applyAlignment="1">
      <alignment horizontal="right" vertical="top" shrinkToFi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top" shrinkToFit="1"/>
    </xf>
    <xf numFmtId="4" fontId="0" fillId="0" borderId="1" xfId="0" applyNumberFormat="1" applyFont="1" applyFill="1" applyBorder="1" applyAlignment="1">
      <alignment horizontal="right" vertical="top" shrinkToFit="1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4" fontId="0" fillId="0" borderId="2" xfId="0" applyNumberFormat="1" applyFont="1" applyBorder="1" applyAlignment="1">
      <alignment horizontal="right" vertical="top" shrinkToFit="1"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top" shrinkToFit="1"/>
    </xf>
    <xf numFmtId="4" fontId="1" fillId="0" borderId="3" xfId="0" applyNumberFormat="1" applyFont="1" applyFill="1" applyBorder="1" applyAlignment="1">
      <alignment horizontal="right" vertical="top" shrinkToFit="1"/>
    </xf>
    <xf numFmtId="4" fontId="1" fillId="0" borderId="0" xfId="0" applyNumberFormat="1" applyFont="1" applyAlignment="1">
      <alignment/>
    </xf>
    <xf numFmtId="4" fontId="0" fillId="0" borderId="2" xfId="0" applyNumberForma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9"/>
  <sheetViews>
    <sheetView showGridLines="0" tabSelected="1" workbookViewId="0" topLeftCell="A1">
      <selection activeCell="A11" sqref="A11"/>
    </sheetView>
  </sheetViews>
  <sheetFormatPr defaultColWidth="9.00390625" defaultRowHeight="12.75" outlineLevelRow="4"/>
  <cols>
    <col min="1" max="1" width="40.00390625" style="7" customWidth="1"/>
    <col min="2" max="3" width="7.75390625" style="0" customWidth="1"/>
    <col min="4" max="4" width="9.75390625" style="0" customWidth="1"/>
    <col min="5" max="5" width="7.75390625" style="0" customWidth="1"/>
    <col min="6" max="6" width="11.75390625" style="14" customWidth="1"/>
    <col min="7" max="7" width="11.75390625" style="0" customWidth="1"/>
    <col min="8" max="8" width="11.375" style="17" customWidth="1"/>
  </cols>
  <sheetData>
    <row r="1" spans="1:8" ht="12.75">
      <c r="A1"/>
      <c r="D1" t="s">
        <v>349</v>
      </c>
      <c r="F1"/>
      <c r="H1"/>
    </row>
    <row r="2" spans="1:8" ht="12.75">
      <c r="A2"/>
      <c r="D2" t="s">
        <v>353</v>
      </c>
      <c r="F2"/>
      <c r="H2"/>
    </row>
    <row r="3" spans="1:8" ht="12.75">
      <c r="A3"/>
      <c r="D3" t="s">
        <v>350</v>
      </c>
      <c r="F3"/>
      <c r="H3"/>
    </row>
    <row r="4" spans="1:8" ht="12.75">
      <c r="A4"/>
      <c r="D4" t="s">
        <v>354</v>
      </c>
      <c r="F4"/>
      <c r="H4"/>
    </row>
    <row r="5" spans="1:8" ht="12.75">
      <c r="A5"/>
      <c r="F5"/>
      <c r="H5"/>
    </row>
    <row r="6" spans="1:8" ht="15">
      <c r="A6" s="26" t="s">
        <v>346</v>
      </c>
      <c r="B6" s="26"/>
      <c r="C6" s="26"/>
      <c r="D6" s="26"/>
      <c r="E6" s="26"/>
      <c r="F6" s="26"/>
      <c r="H6" s="7"/>
    </row>
    <row r="7" spans="1:8" ht="15">
      <c r="A7" s="26" t="s">
        <v>347</v>
      </c>
      <c r="B7" s="26"/>
      <c r="C7" s="26"/>
      <c r="D7" s="26"/>
      <c r="E7" s="26"/>
      <c r="F7" s="26"/>
      <c r="H7" s="7"/>
    </row>
    <row r="8" spans="1:8" ht="63.75">
      <c r="A8" s="4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1" t="s">
        <v>351</v>
      </c>
      <c r="G8" s="23" t="s">
        <v>352</v>
      </c>
      <c r="H8" s="24" t="s">
        <v>348</v>
      </c>
    </row>
    <row r="9" spans="1:8" s="15" customFormat="1" ht="51">
      <c r="A9" s="18" t="s">
        <v>5</v>
      </c>
      <c r="B9" s="19" t="s">
        <v>6</v>
      </c>
      <c r="C9" s="19" t="s">
        <v>7</v>
      </c>
      <c r="D9" s="19" t="s">
        <v>8</v>
      </c>
      <c r="E9" s="19" t="s">
        <v>9</v>
      </c>
      <c r="F9" s="12">
        <v>57839.3748</v>
      </c>
      <c r="G9" s="8">
        <f>G10+G26</f>
        <v>15932.57</v>
      </c>
      <c r="H9" s="8">
        <f>G9/F9*100</f>
        <v>27.546234818568614</v>
      </c>
    </row>
    <row r="10" spans="1:8" ht="12.75" outlineLevel="1">
      <c r="A10" s="5" t="s">
        <v>10</v>
      </c>
      <c r="B10" s="2" t="s">
        <v>6</v>
      </c>
      <c r="C10" s="2" t="s">
        <v>11</v>
      </c>
      <c r="D10" s="2" t="s">
        <v>8</v>
      </c>
      <c r="E10" s="2" t="s">
        <v>9</v>
      </c>
      <c r="F10" s="13">
        <v>53174.3748</v>
      </c>
      <c r="G10" s="9">
        <f>G11</f>
        <v>12366.56</v>
      </c>
      <c r="H10" s="16">
        <f>G10/F10*100</f>
        <v>23.256615703547492</v>
      </c>
    </row>
    <row r="11" spans="1:8" ht="12.75" outlineLevel="2">
      <c r="A11" s="5" t="s">
        <v>12</v>
      </c>
      <c r="B11" s="2" t="s">
        <v>6</v>
      </c>
      <c r="C11" s="2" t="s">
        <v>13</v>
      </c>
      <c r="D11" s="2" t="s">
        <v>8</v>
      </c>
      <c r="E11" s="2" t="s">
        <v>9</v>
      </c>
      <c r="F11" s="13">
        <v>53174.3748</v>
      </c>
      <c r="G11" s="9">
        <f>G12+G14+G16+G18+G20+G22+G24</f>
        <v>12366.56</v>
      </c>
      <c r="H11" s="16">
        <f aca="true" t="shared" si="0" ref="H11:H72">G11/F11*100</f>
        <v>23.256615703547492</v>
      </c>
    </row>
    <row r="12" spans="1:8" ht="25.5" outlineLevel="3">
      <c r="A12" s="5" t="s">
        <v>14</v>
      </c>
      <c r="B12" s="2" t="s">
        <v>6</v>
      </c>
      <c r="C12" s="2" t="s">
        <v>13</v>
      </c>
      <c r="D12" s="2" t="s">
        <v>17</v>
      </c>
      <c r="E12" s="2" t="s">
        <v>9</v>
      </c>
      <c r="F12" s="13">
        <v>27400</v>
      </c>
      <c r="G12" s="9">
        <f>G13</f>
        <v>775.1</v>
      </c>
      <c r="H12" s="16">
        <f t="shared" si="0"/>
        <v>2.8288321167883215</v>
      </c>
    </row>
    <row r="13" spans="1:8" ht="25.5" outlineLevel="4">
      <c r="A13" s="5" t="s">
        <v>15</v>
      </c>
      <c r="B13" s="2" t="s">
        <v>6</v>
      </c>
      <c r="C13" s="2" t="s">
        <v>13</v>
      </c>
      <c r="D13" s="2" t="s">
        <v>17</v>
      </c>
      <c r="E13" s="2" t="s">
        <v>16</v>
      </c>
      <c r="F13" s="13">
        <v>27400</v>
      </c>
      <c r="G13" s="9">
        <v>775.1</v>
      </c>
      <c r="H13" s="16">
        <f t="shared" si="0"/>
        <v>2.8288321167883215</v>
      </c>
    </row>
    <row r="14" spans="1:8" ht="25.5" outlineLevel="3">
      <c r="A14" s="5" t="s">
        <v>14</v>
      </c>
      <c r="B14" s="2" t="s">
        <v>6</v>
      </c>
      <c r="C14" s="2" t="s">
        <v>13</v>
      </c>
      <c r="D14" s="2" t="s">
        <v>18</v>
      </c>
      <c r="E14" s="2" t="s">
        <v>9</v>
      </c>
      <c r="F14" s="13">
        <v>4000</v>
      </c>
      <c r="G14" s="9">
        <f>G15</f>
        <v>100</v>
      </c>
      <c r="H14" s="16">
        <f t="shared" si="0"/>
        <v>2.5</v>
      </c>
    </row>
    <row r="15" spans="1:8" ht="25.5" outlineLevel="4">
      <c r="A15" s="5" t="s">
        <v>15</v>
      </c>
      <c r="B15" s="2" t="s">
        <v>6</v>
      </c>
      <c r="C15" s="2" t="s">
        <v>13</v>
      </c>
      <c r="D15" s="2" t="s">
        <v>18</v>
      </c>
      <c r="E15" s="2" t="s">
        <v>16</v>
      </c>
      <c r="F15" s="13">
        <v>4000</v>
      </c>
      <c r="G15" s="9">
        <v>100</v>
      </c>
      <c r="H15" s="16">
        <f t="shared" si="0"/>
        <v>2.5</v>
      </c>
    </row>
    <row r="16" spans="1:8" ht="25.5" outlineLevel="3">
      <c r="A16" s="5" t="s">
        <v>19</v>
      </c>
      <c r="B16" s="2" t="s">
        <v>6</v>
      </c>
      <c r="C16" s="2" t="s">
        <v>13</v>
      </c>
      <c r="D16" s="2" t="s">
        <v>20</v>
      </c>
      <c r="E16" s="2" t="s">
        <v>9</v>
      </c>
      <c r="F16" s="13">
        <v>15567.4616</v>
      </c>
      <c r="G16" s="9">
        <f>G17</f>
        <v>9237.4</v>
      </c>
      <c r="H16" s="16">
        <f t="shared" si="0"/>
        <v>59.33786918735679</v>
      </c>
    </row>
    <row r="17" spans="1:8" ht="114.75" outlineLevel="4">
      <c r="A17" s="5" t="s">
        <v>21</v>
      </c>
      <c r="B17" s="2" t="s">
        <v>6</v>
      </c>
      <c r="C17" s="2" t="s">
        <v>13</v>
      </c>
      <c r="D17" s="2" t="s">
        <v>20</v>
      </c>
      <c r="E17" s="2" t="s">
        <v>22</v>
      </c>
      <c r="F17" s="13">
        <v>15567.4616</v>
      </c>
      <c r="G17" s="9">
        <v>9237.4</v>
      </c>
      <c r="H17" s="16">
        <f t="shared" si="0"/>
        <v>59.33786918735679</v>
      </c>
    </row>
    <row r="18" spans="1:8" ht="63.75" outlineLevel="3">
      <c r="A18" s="5" t="s">
        <v>24</v>
      </c>
      <c r="B18" s="2" t="s">
        <v>6</v>
      </c>
      <c r="C18" s="2" t="s">
        <v>13</v>
      </c>
      <c r="D18" s="2" t="s">
        <v>25</v>
      </c>
      <c r="E18" s="2" t="s">
        <v>9</v>
      </c>
      <c r="F18" s="13">
        <v>2126</v>
      </c>
      <c r="G18" s="9">
        <f>G19</f>
        <v>1320</v>
      </c>
      <c r="H18" s="16">
        <f t="shared" si="0"/>
        <v>62.088428974600184</v>
      </c>
    </row>
    <row r="19" spans="1:8" ht="114.75" outlineLevel="4">
      <c r="A19" s="5" t="s">
        <v>21</v>
      </c>
      <c r="B19" s="2" t="s">
        <v>6</v>
      </c>
      <c r="C19" s="2" t="s">
        <v>13</v>
      </c>
      <c r="D19" s="2" t="s">
        <v>25</v>
      </c>
      <c r="E19" s="2" t="s">
        <v>22</v>
      </c>
      <c r="F19" s="13">
        <v>2126</v>
      </c>
      <c r="G19" s="9">
        <v>1320</v>
      </c>
      <c r="H19" s="16">
        <f t="shared" si="0"/>
        <v>62.088428974600184</v>
      </c>
    </row>
    <row r="20" spans="1:8" ht="51" outlineLevel="3">
      <c r="A20" s="5" t="s">
        <v>26</v>
      </c>
      <c r="B20" s="2" t="s">
        <v>6</v>
      </c>
      <c r="C20" s="2" t="s">
        <v>13</v>
      </c>
      <c r="D20" s="2" t="s">
        <v>27</v>
      </c>
      <c r="E20" s="2" t="s">
        <v>9</v>
      </c>
      <c r="F20" s="13">
        <v>637.9132</v>
      </c>
      <c r="G20" s="9">
        <f>G21</f>
        <v>637.91</v>
      </c>
      <c r="H20" s="16">
        <f t="shared" si="0"/>
        <v>99.99949836435428</v>
      </c>
    </row>
    <row r="21" spans="1:8" ht="25.5" outlineLevel="4">
      <c r="A21" s="5" t="s">
        <v>15</v>
      </c>
      <c r="B21" s="2" t="s">
        <v>6</v>
      </c>
      <c r="C21" s="2" t="s">
        <v>13</v>
      </c>
      <c r="D21" s="2" t="s">
        <v>27</v>
      </c>
      <c r="E21" s="2" t="s">
        <v>16</v>
      </c>
      <c r="F21" s="13">
        <v>637.9132</v>
      </c>
      <c r="G21" s="9">
        <v>637.91</v>
      </c>
      <c r="H21" s="16">
        <f t="shared" si="0"/>
        <v>99.99949836435428</v>
      </c>
    </row>
    <row r="22" spans="1:8" ht="51" outlineLevel="3">
      <c r="A22" s="5" t="s">
        <v>30</v>
      </c>
      <c r="B22" s="2" t="s">
        <v>6</v>
      </c>
      <c r="C22" s="2" t="s">
        <v>13</v>
      </c>
      <c r="D22" s="2" t="s">
        <v>31</v>
      </c>
      <c r="E22" s="2" t="s">
        <v>9</v>
      </c>
      <c r="F22" s="13">
        <v>373</v>
      </c>
      <c r="G22" s="9">
        <f>G23</f>
        <v>141.15</v>
      </c>
      <c r="H22" s="16">
        <f t="shared" si="0"/>
        <v>37.84182305630027</v>
      </c>
    </row>
    <row r="23" spans="1:8" ht="25.5" outlineLevel="4">
      <c r="A23" s="5" t="s">
        <v>15</v>
      </c>
      <c r="B23" s="2" t="s">
        <v>6</v>
      </c>
      <c r="C23" s="2" t="s">
        <v>13</v>
      </c>
      <c r="D23" s="2" t="s">
        <v>31</v>
      </c>
      <c r="E23" s="2" t="s">
        <v>16</v>
      </c>
      <c r="F23" s="13">
        <v>373</v>
      </c>
      <c r="G23" s="9">
        <v>141.15</v>
      </c>
      <c r="H23" s="16">
        <f t="shared" si="0"/>
        <v>37.84182305630027</v>
      </c>
    </row>
    <row r="24" spans="1:8" ht="51" outlineLevel="3">
      <c r="A24" s="5" t="s">
        <v>32</v>
      </c>
      <c r="B24" s="2" t="s">
        <v>6</v>
      </c>
      <c r="C24" s="2" t="s">
        <v>13</v>
      </c>
      <c r="D24" s="2" t="s">
        <v>33</v>
      </c>
      <c r="E24" s="2" t="s">
        <v>9</v>
      </c>
      <c r="F24" s="13">
        <v>3070</v>
      </c>
      <c r="G24" s="9">
        <f>G25</f>
        <v>155</v>
      </c>
      <c r="H24" s="16">
        <f t="shared" si="0"/>
        <v>5.048859934853421</v>
      </c>
    </row>
    <row r="25" spans="1:8" ht="25.5" outlineLevel="4">
      <c r="A25" s="5" t="s">
        <v>15</v>
      </c>
      <c r="B25" s="2" t="s">
        <v>6</v>
      </c>
      <c r="C25" s="2" t="s">
        <v>13</v>
      </c>
      <c r="D25" s="2" t="s">
        <v>33</v>
      </c>
      <c r="E25" s="2" t="s">
        <v>16</v>
      </c>
      <c r="F25" s="13">
        <v>3070</v>
      </c>
      <c r="G25" s="9">
        <v>155</v>
      </c>
      <c r="H25" s="16">
        <f t="shared" si="0"/>
        <v>5.048859934853421</v>
      </c>
    </row>
    <row r="26" spans="1:8" ht="12.75" outlineLevel="1">
      <c r="A26" s="5" t="s">
        <v>34</v>
      </c>
      <c r="B26" s="2" t="s">
        <v>6</v>
      </c>
      <c r="C26" s="2" t="s">
        <v>35</v>
      </c>
      <c r="D26" s="2" t="s">
        <v>8</v>
      </c>
      <c r="E26" s="2" t="s">
        <v>9</v>
      </c>
      <c r="F26" s="13">
        <v>4665</v>
      </c>
      <c r="G26" s="16">
        <f>G27</f>
        <v>3566.0099999999998</v>
      </c>
      <c r="H26" s="16">
        <f t="shared" si="0"/>
        <v>76.44180064308681</v>
      </c>
    </row>
    <row r="27" spans="1:8" ht="12.75" outlineLevel="2">
      <c r="A27" s="5" t="s">
        <v>36</v>
      </c>
      <c r="B27" s="2" t="s">
        <v>6</v>
      </c>
      <c r="C27" s="2" t="s">
        <v>37</v>
      </c>
      <c r="D27" s="2" t="s">
        <v>8</v>
      </c>
      <c r="E27" s="2" t="s">
        <v>9</v>
      </c>
      <c r="F27" s="13">
        <v>4665</v>
      </c>
      <c r="G27" s="10">
        <f>G28+G30+G32+G34</f>
        <v>3566.0099999999998</v>
      </c>
      <c r="H27" s="16">
        <f t="shared" si="0"/>
        <v>76.44180064308681</v>
      </c>
    </row>
    <row r="28" spans="1:8" ht="102" outlineLevel="3">
      <c r="A28" s="5" t="s">
        <v>38</v>
      </c>
      <c r="B28" s="2" t="s">
        <v>6</v>
      </c>
      <c r="C28" s="2" t="s">
        <v>37</v>
      </c>
      <c r="D28" s="2" t="s">
        <v>39</v>
      </c>
      <c r="E28" s="2" t="s">
        <v>9</v>
      </c>
      <c r="F28" s="13">
        <v>188</v>
      </c>
      <c r="G28" s="9">
        <f>G29</f>
        <v>135.32</v>
      </c>
      <c r="H28" s="16">
        <f t="shared" si="0"/>
        <v>71.97872340425532</v>
      </c>
    </row>
    <row r="29" spans="1:8" ht="114.75" outlineLevel="4">
      <c r="A29" s="5" t="s">
        <v>21</v>
      </c>
      <c r="B29" s="2" t="s">
        <v>6</v>
      </c>
      <c r="C29" s="2" t="s">
        <v>37</v>
      </c>
      <c r="D29" s="2" t="s">
        <v>39</v>
      </c>
      <c r="E29" s="2" t="s">
        <v>22</v>
      </c>
      <c r="F29" s="13">
        <v>188</v>
      </c>
      <c r="G29" s="9">
        <v>135.32</v>
      </c>
      <c r="H29" s="16">
        <f t="shared" si="0"/>
        <v>71.97872340425532</v>
      </c>
    </row>
    <row r="30" spans="1:8" ht="63.75" outlineLevel="3">
      <c r="A30" s="5" t="s">
        <v>40</v>
      </c>
      <c r="B30" s="2" t="s">
        <v>6</v>
      </c>
      <c r="C30" s="2" t="s">
        <v>37</v>
      </c>
      <c r="D30" s="2" t="s">
        <v>41</v>
      </c>
      <c r="E30" s="2" t="s">
        <v>9</v>
      </c>
      <c r="F30" s="13">
        <v>1778</v>
      </c>
      <c r="G30" s="9">
        <f>G31</f>
        <v>1316.86</v>
      </c>
      <c r="H30" s="16">
        <f t="shared" si="0"/>
        <v>74.06411698537683</v>
      </c>
    </row>
    <row r="31" spans="1:8" ht="114.75" outlineLevel="4">
      <c r="A31" s="5" t="s">
        <v>21</v>
      </c>
      <c r="B31" s="2" t="s">
        <v>6</v>
      </c>
      <c r="C31" s="2" t="s">
        <v>37</v>
      </c>
      <c r="D31" s="2" t="s">
        <v>41</v>
      </c>
      <c r="E31" s="2" t="s">
        <v>22</v>
      </c>
      <c r="F31" s="13">
        <v>1778</v>
      </c>
      <c r="G31" s="9">
        <v>1316.86</v>
      </c>
      <c r="H31" s="16">
        <f t="shared" si="0"/>
        <v>74.06411698537683</v>
      </c>
    </row>
    <row r="32" spans="1:8" ht="76.5" outlineLevel="3">
      <c r="A32" s="5" t="s">
        <v>42</v>
      </c>
      <c r="B32" s="2" t="s">
        <v>6</v>
      </c>
      <c r="C32" s="2" t="s">
        <v>37</v>
      </c>
      <c r="D32" s="2" t="s">
        <v>43</v>
      </c>
      <c r="E32" s="2" t="s">
        <v>9</v>
      </c>
      <c r="F32" s="13">
        <v>2587</v>
      </c>
      <c r="G32" s="9">
        <f>G33</f>
        <v>2056.83</v>
      </c>
      <c r="H32" s="16">
        <f t="shared" si="0"/>
        <v>79.50637804406648</v>
      </c>
    </row>
    <row r="33" spans="1:8" ht="114.75" outlineLevel="4">
      <c r="A33" s="5" t="s">
        <v>21</v>
      </c>
      <c r="B33" s="2" t="s">
        <v>6</v>
      </c>
      <c r="C33" s="2" t="s">
        <v>37</v>
      </c>
      <c r="D33" s="2" t="s">
        <v>43</v>
      </c>
      <c r="E33" s="2" t="s">
        <v>22</v>
      </c>
      <c r="F33" s="13">
        <v>2587</v>
      </c>
      <c r="G33" s="9">
        <v>2056.83</v>
      </c>
      <c r="H33" s="16">
        <f t="shared" si="0"/>
        <v>79.50637804406648</v>
      </c>
    </row>
    <row r="34" spans="1:8" ht="51" outlineLevel="3">
      <c r="A34" s="5" t="s">
        <v>26</v>
      </c>
      <c r="B34" s="2" t="s">
        <v>6</v>
      </c>
      <c r="C34" s="2" t="s">
        <v>37</v>
      </c>
      <c r="D34" s="2" t="s">
        <v>27</v>
      </c>
      <c r="E34" s="2" t="s">
        <v>9</v>
      </c>
      <c r="F34" s="13">
        <v>112</v>
      </c>
      <c r="G34" s="9">
        <f>G35</f>
        <v>57</v>
      </c>
      <c r="H34" s="16">
        <f t="shared" si="0"/>
        <v>50.89285714285714</v>
      </c>
    </row>
    <row r="35" spans="1:8" ht="12.75" outlineLevel="4">
      <c r="A35" s="5" t="s">
        <v>44</v>
      </c>
      <c r="B35" s="2" t="s">
        <v>6</v>
      </c>
      <c r="C35" s="2" t="s">
        <v>37</v>
      </c>
      <c r="D35" s="2" t="s">
        <v>27</v>
      </c>
      <c r="E35" s="2" t="s">
        <v>45</v>
      </c>
      <c r="F35" s="13">
        <v>112</v>
      </c>
      <c r="G35" s="9">
        <v>57</v>
      </c>
      <c r="H35" s="16">
        <f t="shared" si="0"/>
        <v>50.89285714285714</v>
      </c>
    </row>
    <row r="36" spans="1:8" s="15" customFormat="1" ht="25.5">
      <c r="A36" s="18" t="s">
        <v>46</v>
      </c>
      <c r="B36" s="19" t="s">
        <v>47</v>
      </c>
      <c r="C36" s="19" t="s">
        <v>7</v>
      </c>
      <c r="D36" s="19" t="s">
        <v>8</v>
      </c>
      <c r="E36" s="19" t="s">
        <v>9</v>
      </c>
      <c r="F36" s="12">
        <v>32241.4995</v>
      </c>
      <c r="G36" s="8">
        <f>G37+G47+G77</f>
        <v>21248.34</v>
      </c>
      <c r="H36" s="8">
        <f t="shared" si="0"/>
        <v>65.90369656969584</v>
      </c>
    </row>
    <row r="37" spans="1:8" ht="12.75" outlineLevel="1">
      <c r="A37" s="5" t="s">
        <v>48</v>
      </c>
      <c r="B37" s="2" t="s">
        <v>47</v>
      </c>
      <c r="C37" s="2" t="s">
        <v>49</v>
      </c>
      <c r="D37" s="2" t="s">
        <v>8</v>
      </c>
      <c r="E37" s="2" t="s">
        <v>9</v>
      </c>
      <c r="F37" s="13">
        <v>8086.8035</v>
      </c>
      <c r="G37" s="10">
        <f>G38</f>
        <v>5552.210000000001</v>
      </c>
      <c r="H37" s="16">
        <f t="shared" si="0"/>
        <v>68.65765935823717</v>
      </c>
    </row>
    <row r="38" spans="1:8" ht="12.75" outlineLevel="2">
      <c r="A38" s="5" t="s">
        <v>50</v>
      </c>
      <c r="B38" s="2" t="s">
        <v>47</v>
      </c>
      <c r="C38" s="2" t="s">
        <v>51</v>
      </c>
      <c r="D38" s="2" t="s">
        <v>8</v>
      </c>
      <c r="E38" s="2" t="s">
        <v>9</v>
      </c>
      <c r="F38" s="13">
        <v>8086.8035</v>
      </c>
      <c r="G38" s="9">
        <f>G39+G41+G43+G45</f>
        <v>5552.210000000001</v>
      </c>
      <c r="H38" s="16">
        <f t="shared" si="0"/>
        <v>68.65765935823717</v>
      </c>
    </row>
    <row r="39" spans="1:8" ht="38.25" outlineLevel="3">
      <c r="A39" s="5" t="s">
        <v>52</v>
      </c>
      <c r="B39" s="2" t="s">
        <v>47</v>
      </c>
      <c r="C39" s="2" t="s">
        <v>51</v>
      </c>
      <c r="D39" s="2" t="s">
        <v>53</v>
      </c>
      <c r="E39" s="2" t="s">
        <v>9</v>
      </c>
      <c r="F39" s="13">
        <v>1051.8035</v>
      </c>
      <c r="G39" s="9">
        <f>G40</f>
        <v>711.36</v>
      </c>
      <c r="H39" s="16">
        <f t="shared" si="0"/>
        <v>67.63240472198467</v>
      </c>
    </row>
    <row r="40" spans="1:8" ht="38.25" outlineLevel="4">
      <c r="A40" s="5" t="s">
        <v>54</v>
      </c>
      <c r="B40" s="2" t="s">
        <v>47</v>
      </c>
      <c r="C40" s="2" t="s">
        <v>51</v>
      </c>
      <c r="D40" s="2" t="s">
        <v>53</v>
      </c>
      <c r="E40" s="2" t="s">
        <v>55</v>
      </c>
      <c r="F40" s="13">
        <v>1051.8035</v>
      </c>
      <c r="G40" s="9">
        <v>711.36</v>
      </c>
      <c r="H40" s="16">
        <f t="shared" si="0"/>
        <v>67.63240472198467</v>
      </c>
    </row>
    <row r="41" spans="1:8" ht="25.5" outlineLevel="3">
      <c r="A41" s="5" t="s">
        <v>23</v>
      </c>
      <c r="B41" s="2" t="s">
        <v>47</v>
      </c>
      <c r="C41" s="2" t="s">
        <v>51</v>
      </c>
      <c r="D41" s="2" t="s">
        <v>56</v>
      </c>
      <c r="E41" s="2" t="s">
        <v>9</v>
      </c>
      <c r="F41" s="13">
        <v>3953</v>
      </c>
      <c r="G41" s="9">
        <f>G42</f>
        <v>2458.55</v>
      </c>
      <c r="H41" s="16">
        <f t="shared" si="0"/>
        <v>62.194535795598284</v>
      </c>
    </row>
    <row r="42" spans="1:8" ht="38.25" outlineLevel="4">
      <c r="A42" s="5" t="s">
        <v>54</v>
      </c>
      <c r="B42" s="2" t="s">
        <v>47</v>
      </c>
      <c r="C42" s="2" t="s">
        <v>51</v>
      </c>
      <c r="D42" s="2" t="s">
        <v>56</v>
      </c>
      <c r="E42" s="2" t="s">
        <v>55</v>
      </c>
      <c r="F42" s="13">
        <v>3953</v>
      </c>
      <c r="G42" s="9">
        <v>2458.55</v>
      </c>
      <c r="H42" s="16">
        <f t="shared" si="0"/>
        <v>62.194535795598284</v>
      </c>
    </row>
    <row r="43" spans="1:8" ht="38.25" outlineLevel="3">
      <c r="A43" s="5" t="s">
        <v>57</v>
      </c>
      <c r="B43" s="2" t="s">
        <v>47</v>
      </c>
      <c r="C43" s="2" t="s">
        <v>51</v>
      </c>
      <c r="D43" s="2" t="s">
        <v>58</v>
      </c>
      <c r="E43" s="2" t="s">
        <v>9</v>
      </c>
      <c r="F43" s="13">
        <v>3051</v>
      </c>
      <c r="G43" s="9">
        <f>G44</f>
        <v>2352.3</v>
      </c>
      <c r="H43" s="16">
        <f t="shared" si="0"/>
        <v>77.09931170108162</v>
      </c>
    </row>
    <row r="44" spans="1:8" ht="38.25" outlineLevel="4">
      <c r="A44" s="5" t="s">
        <v>54</v>
      </c>
      <c r="B44" s="2" t="s">
        <v>47</v>
      </c>
      <c r="C44" s="2" t="s">
        <v>51</v>
      </c>
      <c r="D44" s="2" t="s">
        <v>58</v>
      </c>
      <c r="E44" s="2" t="s">
        <v>55</v>
      </c>
      <c r="F44" s="13">
        <v>3051</v>
      </c>
      <c r="G44" s="9">
        <v>2352.3</v>
      </c>
      <c r="H44" s="16">
        <f t="shared" si="0"/>
        <v>77.09931170108162</v>
      </c>
    </row>
    <row r="45" spans="1:8" ht="51" outlineLevel="3">
      <c r="A45" s="5" t="s">
        <v>30</v>
      </c>
      <c r="B45" s="2" t="s">
        <v>47</v>
      </c>
      <c r="C45" s="2" t="s">
        <v>51</v>
      </c>
      <c r="D45" s="2" t="s">
        <v>31</v>
      </c>
      <c r="E45" s="2" t="s">
        <v>9</v>
      </c>
      <c r="F45" s="13">
        <v>31</v>
      </c>
      <c r="G45" s="9">
        <f>G46</f>
        <v>30</v>
      </c>
      <c r="H45" s="16">
        <f t="shared" si="0"/>
        <v>96.7741935483871</v>
      </c>
    </row>
    <row r="46" spans="1:8" ht="25.5" outlineLevel="4">
      <c r="A46" s="5" t="s">
        <v>28</v>
      </c>
      <c r="B46" s="2" t="s">
        <v>47</v>
      </c>
      <c r="C46" s="2" t="s">
        <v>51</v>
      </c>
      <c r="D46" s="2" t="s">
        <v>31</v>
      </c>
      <c r="E46" s="2" t="s">
        <v>29</v>
      </c>
      <c r="F46" s="13">
        <v>31</v>
      </c>
      <c r="G46" s="9">
        <v>30</v>
      </c>
      <c r="H46" s="16">
        <f t="shared" si="0"/>
        <v>96.7741935483871</v>
      </c>
    </row>
    <row r="47" spans="1:8" ht="12.75" outlineLevel="1">
      <c r="A47" s="5" t="s">
        <v>59</v>
      </c>
      <c r="B47" s="2" t="s">
        <v>47</v>
      </c>
      <c r="C47" s="2" t="s">
        <v>60</v>
      </c>
      <c r="D47" s="2" t="s">
        <v>8</v>
      </c>
      <c r="E47" s="2" t="s">
        <v>9</v>
      </c>
      <c r="F47" s="13">
        <v>23852.396</v>
      </c>
      <c r="G47" s="9">
        <f>G48+G72</f>
        <v>15496.220000000001</v>
      </c>
      <c r="H47" s="16">
        <f t="shared" si="0"/>
        <v>64.96714208501318</v>
      </c>
    </row>
    <row r="48" spans="1:8" ht="12.75" outlineLevel="2">
      <c r="A48" s="5" t="s">
        <v>61</v>
      </c>
      <c r="B48" s="2" t="s">
        <v>47</v>
      </c>
      <c r="C48" s="2" t="s">
        <v>62</v>
      </c>
      <c r="D48" s="2" t="s">
        <v>8</v>
      </c>
      <c r="E48" s="2" t="s">
        <v>9</v>
      </c>
      <c r="F48" s="13">
        <v>22803.396</v>
      </c>
      <c r="G48" s="9">
        <f>G49+G51+G53+G55+G57+G59+G61+G63+G65+G68+G70</f>
        <v>14779.510000000002</v>
      </c>
      <c r="H48" s="16">
        <f t="shared" si="0"/>
        <v>64.81275859086955</v>
      </c>
    </row>
    <row r="49" spans="1:8" ht="25.5" outlineLevel="3">
      <c r="A49" s="5" t="s">
        <v>63</v>
      </c>
      <c r="B49" s="2" t="s">
        <v>47</v>
      </c>
      <c r="C49" s="2" t="s">
        <v>62</v>
      </c>
      <c r="D49" s="2" t="s">
        <v>64</v>
      </c>
      <c r="E49" s="2" t="s">
        <v>9</v>
      </c>
      <c r="F49" s="13">
        <v>80.0907</v>
      </c>
      <c r="G49" s="9">
        <f>G50</f>
        <v>80.09</v>
      </c>
      <c r="H49" s="16">
        <f t="shared" si="0"/>
        <v>99.99912599090781</v>
      </c>
    </row>
    <row r="50" spans="1:8" ht="25.5" outlineLevel="4">
      <c r="A50" s="5" t="s">
        <v>28</v>
      </c>
      <c r="B50" s="2" t="s">
        <v>47</v>
      </c>
      <c r="C50" s="2" t="s">
        <v>62</v>
      </c>
      <c r="D50" s="2" t="s">
        <v>64</v>
      </c>
      <c r="E50" s="2" t="s">
        <v>29</v>
      </c>
      <c r="F50" s="13">
        <v>80.0907</v>
      </c>
      <c r="G50" s="9">
        <v>80.09</v>
      </c>
      <c r="H50" s="16">
        <f t="shared" si="0"/>
        <v>99.99912599090781</v>
      </c>
    </row>
    <row r="51" spans="1:8" ht="63.75" outlineLevel="3">
      <c r="A51" s="5" t="s">
        <v>65</v>
      </c>
      <c r="B51" s="2" t="s">
        <v>47</v>
      </c>
      <c r="C51" s="2" t="s">
        <v>62</v>
      </c>
      <c r="D51" s="2" t="s">
        <v>66</v>
      </c>
      <c r="E51" s="2" t="s">
        <v>9</v>
      </c>
      <c r="F51" s="13">
        <v>97.3</v>
      </c>
      <c r="G51" s="9">
        <f>G52</f>
        <v>97.3</v>
      </c>
      <c r="H51" s="16">
        <f t="shared" si="0"/>
        <v>100</v>
      </c>
    </row>
    <row r="52" spans="1:8" ht="38.25" outlineLevel="4">
      <c r="A52" s="5" t="s">
        <v>67</v>
      </c>
      <c r="B52" s="2" t="s">
        <v>47</v>
      </c>
      <c r="C52" s="2" t="s">
        <v>62</v>
      </c>
      <c r="D52" s="2" t="s">
        <v>66</v>
      </c>
      <c r="E52" s="2" t="s">
        <v>68</v>
      </c>
      <c r="F52" s="13">
        <v>97.3</v>
      </c>
      <c r="G52" s="9">
        <v>97.3</v>
      </c>
      <c r="H52" s="16">
        <f t="shared" si="0"/>
        <v>100</v>
      </c>
    </row>
    <row r="53" spans="1:8" ht="38.25" outlineLevel="3">
      <c r="A53" s="5" t="s">
        <v>52</v>
      </c>
      <c r="B53" s="2" t="s">
        <v>47</v>
      </c>
      <c r="C53" s="2" t="s">
        <v>62</v>
      </c>
      <c r="D53" s="2" t="s">
        <v>69</v>
      </c>
      <c r="E53" s="2" t="s">
        <v>9</v>
      </c>
      <c r="F53" s="13">
        <v>471.0121</v>
      </c>
      <c r="G53" s="9">
        <f>G54</f>
        <v>243.99</v>
      </c>
      <c r="H53" s="16">
        <f t="shared" si="0"/>
        <v>51.801216996336194</v>
      </c>
    </row>
    <row r="54" spans="1:8" ht="38.25" outlineLevel="4">
      <c r="A54" s="5" t="s">
        <v>70</v>
      </c>
      <c r="B54" s="2" t="s">
        <v>47</v>
      </c>
      <c r="C54" s="2" t="s">
        <v>62</v>
      </c>
      <c r="D54" s="2" t="s">
        <v>69</v>
      </c>
      <c r="E54" s="2" t="s">
        <v>71</v>
      </c>
      <c r="F54" s="13">
        <v>471.0121</v>
      </c>
      <c r="G54" s="9">
        <v>243.99</v>
      </c>
      <c r="H54" s="16">
        <f t="shared" si="0"/>
        <v>51.801216996336194</v>
      </c>
    </row>
    <row r="55" spans="1:8" ht="25.5" outlineLevel="3">
      <c r="A55" s="5" t="s">
        <v>72</v>
      </c>
      <c r="B55" s="2" t="s">
        <v>47</v>
      </c>
      <c r="C55" s="2" t="s">
        <v>62</v>
      </c>
      <c r="D55" s="2" t="s">
        <v>73</v>
      </c>
      <c r="E55" s="2" t="s">
        <v>9</v>
      </c>
      <c r="F55" s="13">
        <v>8284.5</v>
      </c>
      <c r="G55" s="9">
        <f>G56</f>
        <v>4893.78</v>
      </c>
      <c r="H55" s="16">
        <f t="shared" si="0"/>
        <v>59.071519101937355</v>
      </c>
    </row>
    <row r="56" spans="1:8" ht="38.25" outlineLevel="4">
      <c r="A56" s="5" t="s">
        <v>70</v>
      </c>
      <c r="B56" s="2" t="s">
        <v>47</v>
      </c>
      <c r="C56" s="2" t="s">
        <v>62</v>
      </c>
      <c r="D56" s="2" t="s">
        <v>73</v>
      </c>
      <c r="E56" s="2" t="s">
        <v>71</v>
      </c>
      <c r="F56" s="13">
        <v>8284.5</v>
      </c>
      <c r="G56" s="9">
        <v>4893.78</v>
      </c>
      <c r="H56" s="16">
        <f t="shared" si="0"/>
        <v>59.071519101937355</v>
      </c>
    </row>
    <row r="57" spans="1:8" ht="38.25" outlineLevel="3">
      <c r="A57" s="5" t="s">
        <v>52</v>
      </c>
      <c r="B57" s="2" t="s">
        <v>47</v>
      </c>
      <c r="C57" s="2" t="s">
        <v>62</v>
      </c>
      <c r="D57" s="2" t="s">
        <v>74</v>
      </c>
      <c r="E57" s="2" t="s">
        <v>9</v>
      </c>
      <c r="F57" s="13">
        <v>68.0002</v>
      </c>
      <c r="G57" s="9">
        <f>G58</f>
        <v>38.68</v>
      </c>
      <c r="H57" s="16">
        <f t="shared" si="0"/>
        <v>56.88218564063047</v>
      </c>
    </row>
    <row r="58" spans="1:8" ht="38.25" outlineLevel="4">
      <c r="A58" s="5" t="s">
        <v>75</v>
      </c>
      <c r="B58" s="2" t="s">
        <v>47</v>
      </c>
      <c r="C58" s="2" t="s">
        <v>62</v>
      </c>
      <c r="D58" s="2" t="s">
        <v>74</v>
      </c>
      <c r="E58" s="2" t="s">
        <v>76</v>
      </c>
      <c r="F58" s="13">
        <v>68.0002</v>
      </c>
      <c r="G58" s="9">
        <v>38.68</v>
      </c>
      <c r="H58" s="16">
        <f t="shared" si="0"/>
        <v>56.88218564063047</v>
      </c>
    </row>
    <row r="59" spans="1:8" ht="25.5" outlineLevel="3">
      <c r="A59" s="5" t="s">
        <v>23</v>
      </c>
      <c r="B59" s="2" t="s">
        <v>47</v>
      </c>
      <c r="C59" s="2" t="s">
        <v>62</v>
      </c>
      <c r="D59" s="2" t="s">
        <v>77</v>
      </c>
      <c r="E59" s="2" t="s">
        <v>9</v>
      </c>
      <c r="F59" s="13">
        <v>2229.125</v>
      </c>
      <c r="G59" s="9">
        <f>G60</f>
        <v>1558.85</v>
      </c>
      <c r="H59" s="16">
        <f t="shared" si="0"/>
        <v>69.93102674816352</v>
      </c>
    </row>
    <row r="60" spans="1:8" ht="38.25" outlineLevel="4">
      <c r="A60" s="5" t="s">
        <v>75</v>
      </c>
      <c r="B60" s="2" t="s">
        <v>47</v>
      </c>
      <c r="C60" s="2" t="s">
        <v>62</v>
      </c>
      <c r="D60" s="2" t="s">
        <v>77</v>
      </c>
      <c r="E60" s="2" t="s">
        <v>76</v>
      </c>
      <c r="F60" s="13">
        <v>2229.125</v>
      </c>
      <c r="G60" s="9">
        <v>1558.85</v>
      </c>
      <c r="H60" s="16">
        <f t="shared" si="0"/>
        <v>69.93102674816352</v>
      </c>
    </row>
    <row r="61" spans="1:8" ht="38.25" outlineLevel="3">
      <c r="A61" s="5" t="s">
        <v>52</v>
      </c>
      <c r="B61" s="2" t="s">
        <v>47</v>
      </c>
      <c r="C61" s="2" t="s">
        <v>62</v>
      </c>
      <c r="D61" s="2" t="s">
        <v>78</v>
      </c>
      <c r="E61" s="2" t="s">
        <v>9</v>
      </c>
      <c r="F61" s="13">
        <v>160.24</v>
      </c>
      <c r="G61" s="9">
        <f>G62</f>
        <v>84.22</v>
      </c>
      <c r="H61" s="16">
        <f t="shared" si="0"/>
        <v>52.55866200698951</v>
      </c>
    </row>
    <row r="62" spans="1:8" ht="38.25" outlineLevel="4">
      <c r="A62" s="5" t="s">
        <v>67</v>
      </c>
      <c r="B62" s="2" t="s">
        <v>47</v>
      </c>
      <c r="C62" s="2" t="s">
        <v>62</v>
      </c>
      <c r="D62" s="2" t="s">
        <v>78</v>
      </c>
      <c r="E62" s="2" t="s">
        <v>68</v>
      </c>
      <c r="F62" s="13">
        <v>160.24</v>
      </c>
      <c r="G62" s="9">
        <v>84.22</v>
      </c>
      <c r="H62" s="16">
        <f t="shared" si="0"/>
        <v>52.55866200698951</v>
      </c>
    </row>
    <row r="63" spans="1:8" ht="25.5" outlineLevel="3">
      <c r="A63" s="5" t="s">
        <v>23</v>
      </c>
      <c r="B63" s="2" t="s">
        <v>47</v>
      </c>
      <c r="C63" s="2" t="s">
        <v>62</v>
      </c>
      <c r="D63" s="2" t="s">
        <v>79</v>
      </c>
      <c r="E63" s="2" t="s">
        <v>9</v>
      </c>
      <c r="F63" s="13">
        <v>4065.925</v>
      </c>
      <c r="G63" s="9">
        <f>G64</f>
        <v>2074.37</v>
      </c>
      <c r="H63" s="16">
        <f t="shared" si="0"/>
        <v>51.018402946439004</v>
      </c>
    </row>
    <row r="64" spans="1:8" ht="38.25" outlineLevel="4">
      <c r="A64" s="5" t="s">
        <v>67</v>
      </c>
      <c r="B64" s="2" t="s">
        <v>47</v>
      </c>
      <c r="C64" s="2" t="s">
        <v>62</v>
      </c>
      <c r="D64" s="2" t="s">
        <v>79</v>
      </c>
      <c r="E64" s="2" t="s">
        <v>68</v>
      </c>
      <c r="F64" s="13">
        <v>4065.925</v>
      </c>
      <c r="G64" s="9">
        <v>2074.37</v>
      </c>
      <c r="H64" s="16">
        <f t="shared" si="0"/>
        <v>51.018402946439004</v>
      </c>
    </row>
    <row r="65" spans="1:8" ht="38.25" outlineLevel="3">
      <c r="A65" s="5" t="s">
        <v>57</v>
      </c>
      <c r="B65" s="2" t="s">
        <v>47</v>
      </c>
      <c r="C65" s="2" t="s">
        <v>62</v>
      </c>
      <c r="D65" s="2" t="s">
        <v>58</v>
      </c>
      <c r="E65" s="2" t="s">
        <v>9</v>
      </c>
      <c r="F65" s="13">
        <v>6549</v>
      </c>
      <c r="G65" s="9">
        <f>G66+G67</f>
        <v>5123.1</v>
      </c>
      <c r="H65" s="16">
        <f t="shared" si="0"/>
        <v>78.22721026110857</v>
      </c>
    </row>
    <row r="66" spans="1:8" ht="38.25" outlineLevel="4">
      <c r="A66" s="5" t="s">
        <v>70</v>
      </c>
      <c r="B66" s="2" t="s">
        <v>47</v>
      </c>
      <c r="C66" s="2" t="s">
        <v>62</v>
      </c>
      <c r="D66" s="2" t="s">
        <v>58</v>
      </c>
      <c r="E66" s="2" t="s">
        <v>71</v>
      </c>
      <c r="F66" s="13">
        <v>4168</v>
      </c>
      <c r="G66" s="9">
        <v>2937.4</v>
      </c>
      <c r="H66" s="16">
        <f t="shared" si="0"/>
        <v>70.47504798464492</v>
      </c>
    </row>
    <row r="67" spans="1:8" ht="38.25" outlineLevel="4">
      <c r="A67" s="5" t="s">
        <v>67</v>
      </c>
      <c r="B67" s="2" t="s">
        <v>47</v>
      </c>
      <c r="C67" s="2" t="s">
        <v>62</v>
      </c>
      <c r="D67" s="2" t="s">
        <v>58</v>
      </c>
      <c r="E67" s="2" t="s">
        <v>68</v>
      </c>
      <c r="F67" s="13">
        <v>2381</v>
      </c>
      <c r="G67" s="10">
        <v>2185.7</v>
      </c>
      <c r="H67" s="16">
        <f t="shared" si="0"/>
        <v>91.79756404871901</v>
      </c>
    </row>
    <row r="68" spans="1:8" ht="51" outlineLevel="3">
      <c r="A68" s="5" t="s">
        <v>80</v>
      </c>
      <c r="B68" s="2" t="s">
        <v>47</v>
      </c>
      <c r="C68" s="2" t="s">
        <v>62</v>
      </c>
      <c r="D68" s="2" t="s">
        <v>81</v>
      </c>
      <c r="E68" s="2" t="s">
        <v>9</v>
      </c>
      <c r="F68" s="13">
        <v>727.803</v>
      </c>
      <c r="G68" s="9">
        <f>G69</f>
        <v>522.84</v>
      </c>
      <c r="H68" s="16">
        <f t="shared" si="0"/>
        <v>71.838121030004</v>
      </c>
    </row>
    <row r="69" spans="1:8" ht="25.5" outlineLevel="4">
      <c r="A69" s="5" t="s">
        <v>28</v>
      </c>
      <c r="B69" s="2" t="s">
        <v>47</v>
      </c>
      <c r="C69" s="2" t="s">
        <v>62</v>
      </c>
      <c r="D69" s="2" t="s">
        <v>81</v>
      </c>
      <c r="E69" s="2" t="s">
        <v>29</v>
      </c>
      <c r="F69" s="13">
        <v>727.803</v>
      </c>
      <c r="G69" s="9">
        <v>522.84</v>
      </c>
      <c r="H69" s="16">
        <f t="shared" si="0"/>
        <v>71.838121030004</v>
      </c>
    </row>
    <row r="70" spans="1:8" ht="51" outlineLevel="3">
      <c r="A70" s="5" t="s">
        <v>30</v>
      </c>
      <c r="B70" s="2" t="s">
        <v>47</v>
      </c>
      <c r="C70" s="2" t="s">
        <v>62</v>
      </c>
      <c r="D70" s="2" t="s">
        <v>31</v>
      </c>
      <c r="E70" s="2" t="s">
        <v>9</v>
      </c>
      <c r="F70" s="13">
        <v>70.4</v>
      </c>
      <c r="G70" s="9">
        <f>G71</f>
        <v>62.29</v>
      </c>
      <c r="H70" s="16">
        <f t="shared" si="0"/>
        <v>88.48011363636363</v>
      </c>
    </row>
    <row r="71" spans="1:8" ht="25.5" outlineLevel="4">
      <c r="A71" s="5" t="s">
        <v>28</v>
      </c>
      <c r="B71" s="2" t="s">
        <v>47</v>
      </c>
      <c r="C71" s="2" t="s">
        <v>62</v>
      </c>
      <c r="D71" s="2" t="s">
        <v>31</v>
      </c>
      <c r="E71" s="2" t="s">
        <v>29</v>
      </c>
      <c r="F71" s="13">
        <v>70.4</v>
      </c>
      <c r="G71" s="9">
        <v>62.29</v>
      </c>
      <c r="H71" s="16">
        <f t="shared" si="0"/>
        <v>88.48011363636363</v>
      </c>
    </row>
    <row r="72" spans="1:8" ht="25.5" outlineLevel="2">
      <c r="A72" s="5" t="s">
        <v>82</v>
      </c>
      <c r="B72" s="2" t="s">
        <v>47</v>
      </c>
      <c r="C72" s="2" t="s">
        <v>83</v>
      </c>
      <c r="D72" s="2" t="s">
        <v>8</v>
      </c>
      <c r="E72" s="2" t="s">
        <v>9</v>
      </c>
      <c r="F72" s="13">
        <v>1049</v>
      </c>
      <c r="G72" s="9">
        <f>G73+G75</f>
        <v>716.71</v>
      </c>
      <c r="H72" s="16">
        <f t="shared" si="0"/>
        <v>68.32316491897045</v>
      </c>
    </row>
    <row r="73" spans="1:8" ht="25.5" outlineLevel="3">
      <c r="A73" s="5" t="s">
        <v>23</v>
      </c>
      <c r="B73" s="2" t="s">
        <v>47</v>
      </c>
      <c r="C73" s="2" t="s">
        <v>83</v>
      </c>
      <c r="D73" s="2" t="s">
        <v>84</v>
      </c>
      <c r="E73" s="2" t="s">
        <v>9</v>
      </c>
      <c r="F73" s="13">
        <v>553</v>
      </c>
      <c r="G73" s="9">
        <f>G74</f>
        <v>456.11</v>
      </c>
      <c r="H73" s="16">
        <f aca="true" t="shared" si="1" ref="H73:H136">G73/F73*100</f>
        <v>82.47920433996384</v>
      </c>
    </row>
    <row r="74" spans="1:8" ht="63.75" outlineLevel="4">
      <c r="A74" s="5" t="s">
        <v>85</v>
      </c>
      <c r="B74" s="2" t="s">
        <v>47</v>
      </c>
      <c r="C74" s="2" t="s">
        <v>83</v>
      </c>
      <c r="D74" s="2" t="s">
        <v>84</v>
      </c>
      <c r="E74" s="2" t="s">
        <v>86</v>
      </c>
      <c r="F74" s="13">
        <v>553</v>
      </c>
      <c r="G74" s="16">
        <v>456.11</v>
      </c>
      <c r="H74" s="16">
        <f t="shared" si="1"/>
        <v>82.47920433996384</v>
      </c>
    </row>
    <row r="75" spans="1:8" ht="38.25" outlineLevel="3">
      <c r="A75" s="5" t="s">
        <v>57</v>
      </c>
      <c r="B75" s="2" t="s">
        <v>47</v>
      </c>
      <c r="C75" s="2" t="s">
        <v>83</v>
      </c>
      <c r="D75" s="2" t="s">
        <v>58</v>
      </c>
      <c r="E75" s="2" t="s">
        <v>9</v>
      </c>
      <c r="F75" s="13">
        <v>496</v>
      </c>
      <c r="G75" s="9">
        <f>G76</f>
        <v>260.6</v>
      </c>
      <c r="H75" s="16">
        <f t="shared" si="1"/>
        <v>52.540322580645174</v>
      </c>
    </row>
    <row r="76" spans="1:8" ht="63.75" outlineLevel="4">
      <c r="A76" s="5" t="s">
        <v>85</v>
      </c>
      <c r="B76" s="2" t="s">
        <v>47</v>
      </c>
      <c r="C76" s="2" t="s">
        <v>83</v>
      </c>
      <c r="D76" s="2" t="s">
        <v>58</v>
      </c>
      <c r="E76" s="2" t="s">
        <v>86</v>
      </c>
      <c r="F76" s="13">
        <v>496</v>
      </c>
      <c r="G76" s="9">
        <v>260.6</v>
      </c>
      <c r="H76" s="16">
        <f t="shared" si="1"/>
        <v>52.540322580645174</v>
      </c>
    </row>
    <row r="77" spans="1:8" ht="12.75" outlineLevel="1">
      <c r="A77" s="5" t="s">
        <v>34</v>
      </c>
      <c r="B77" s="2" t="s">
        <v>47</v>
      </c>
      <c r="C77" s="2" t="s">
        <v>35</v>
      </c>
      <c r="D77" s="2" t="s">
        <v>8</v>
      </c>
      <c r="E77" s="2" t="s">
        <v>9</v>
      </c>
      <c r="F77" s="13">
        <v>302.3</v>
      </c>
      <c r="G77" s="9">
        <f>G78</f>
        <v>199.91</v>
      </c>
      <c r="H77" s="16">
        <f t="shared" si="1"/>
        <v>66.12967251075091</v>
      </c>
    </row>
    <row r="78" spans="1:8" ht="12.75" outlineLevel="2">
      <c r="A78" s="5" t="s">
        <v>36</v>
      </c>
      <c r="B78" s="2" t="s">
        <v>47</v>
      </c>
      <c r="C78" s="2" t="s">
        <v>37</v>
      </c>
      <c r="D78" s="2" t="s">
        <v>8</v>
      </c>
      <c r="E78" s="2" t="s">
        <v>9</v>
      </c>
      <c r="F78" s="13">
        <v>302.3</v>
      </c>
      <c r="G78" s="9">
        <f>G79+G82</f>
        <v>199.91</v>
      </c>
      <c r="H78" s="16">
        <f t="shared" si="1"/>
        <v>66.12967251075091</v>
      </c>
    </row>
    <row r="79" spans="1:8" ht="102" outlineLevel="3">
      <c r="A79" s="5" t="s">
        <v>38</v>
      </c>
      <c r="B79" s="2" t="s">
        <v>47</v>
      </c>
      <c r="C79" s="2" t="s">
        <v>37</v>
      </c>
      <c r="D79" s="2" t="s">
        <v>39</v>
      </c>
      <c r="E79" s="2" t="s">
        <v>9</v>
      </c>
      <c r="F79" s="13">
        <v>287</v>
      </c>
      <c r="G79" s="9">
        <f>G80+G81</f>
        <v>186.68</v>
      </c>
      <c r="H79" s="16">
        <f t="shared" si="1"/>
        <v>65.04529616724739</v>
      </c>
    </row>
    <row r="80" spans="1:8" ht="38.25" outlineLevel="4">
      <c r="A80" s="5" t="s">
        <v>70</v>
      </c>
      <c r="B80" s="2" t="s">
        <v>47</v>
      </c>
      <c r="C80" s="2" t="s">
        <v>37</v>
      </c>
      <c r="D80" s="2" t="s">
        <v>39</v>
      </c>
      <c r="E80" s="2" t="s">
        <v>71</v>
      </c>
      <c r="F80" s="13">
        <v>182.2</v>
      </c>
      <c r="G80" s="9">
        <v>120.46</v>
      </c>
      <c r="H80" s="16">
        <f t="shared" si="1"/>
        <v>66.11416026344676</v>
      </c>
    </row>
    <row r="81" spans="1:8" ht="38.25" outlineLevel="4">
      <c r="A81" s="5" t="s">
        <v>67</v>
      </c>
      <c r="B81" s="2" t="s">
        <v>47</v>
      </c>
      <c r="C81" s="2" t="s">
        <v>37</v>
      </c>
      <c r="D81" s="2" t="s">
        <v>39</v>
      </c>
      <c r="E81" s="2" t="s">
        <v>68</v>
      </c>
      <c r="F81" s="13">
        <v>104.8</v>
      </c>
      <c r="G81" s="9">
        <v>66.22</v>
      </c>
      <c r="H81" s="16">
        <f t="shared" si="1"/>
        <v>63.18702290076336</v>
      </c>
    </row>
    <row r="82" spans="1:8" ht="140.25" outlineLevel="3">
      <c r="A82" s="5" t="s">
        <v>87</v>
      </c>
      <c r="B82" s="2" t="s">
        <v>47</v>
      </c>
      <c r="C82" s="2" t="s">
        <v>37</v>
      </c>
      <c r="D82" s="2" t="s">
        <v>88</v>
      </c>
      <c r="E82" s="2" t="s">
        <v>9</v>
      </c>
      <c r="F82" s="13">
        <v>15.3</v>
      </c>
      <c r="G82" s="9">
        <f>G83</f>
        <v>13.23</v>
      </c>
      <c r="H82" s="16">
        <f t="shared" si="1"/>
        <v>86.47058823529412</v>
      </c>
    </row>
    <row r="83" spans="1:8" ht="38.25" outlineLevel="4">
      <c r="A83" s="5" t="s">
        <v>54</v>
      </c>
      <c r="B83" s="2" t="s">
        <v>47</v>
      </c>
      <c r="C83" s="2" t="s">
        <v>37</v>
      </c>
      <c r="D83" s="2" t="s">
        <v>88</v>
      </c>
      <c r="E83" s="2" t="s">
        <v>55</v>
      </c>
      <c r="F83" s="13">
        <v>15.3</v>
      </c>
      <c r="G83" s="9">
        <v>13.23</v>
      </c>
      <c r="H83" s="16">
        <f t="shared" si="1"/>
        <v>86.47058823529412</v>
      </c>
    </row>
    <row r="84" spans="1:8" s="15" customFormat="1" ht="51">
      <c r="A84" s="18" t="s">
        <v>89</v>
      </c>
      <c r="B84" s="19" t="s">
        <v>90</v>
      </c>
      <c r="C84" s="19" t="s">
        <v>7</v>
      </c>
      <c r="D84" s="19" t="s">
        <v>8</v>
      </c>
      <c r="E84" s="19" t="s">
        <v>9</v>
      </c>
      <c r="F84" s="12">
        <v>177083.5904</v>
      </c>
      <c r="G84" s="8">
        <f>G85+G144</f>
        <v>104352.89</v>
      </c>
      <c r="H84" s="8">
        <f t="shared" si="1"/>
        <v>58.92860527860633</v>
      </c>
    </row>
    <row r="85" spans="1:8" ht="12.75" outlineLevel="1">
      <c r="A85" s="5" t="s">
        <v>48</v>
      </c>
      <c r="B85" s="2" t="s">
        <v>90</v>
      </c>
      <c r="C85" s="2" t="s">
        <v>49</v>
      </c>
      <c r="D85" s="2" t="s">
        <v>8</v>
      </c>
      <c r="E85" s="2" t="s">
        <v>9</v>
      </c>
      <c r="F85" s="13">
        <v>167842.5904</v>
      </c>
      <c r="G85" s="9">
        <f>G86+G109+G130+G137</f>
        <v>97506.39</v>
      </c>
      <c r="H85" s="16">
        <f t="shared" si="1"/>
        <v>58.09394967488538</v>
      </c>
    </row>
    <row r="86" spans="1:8" ht="12.75" outlineLevel="2">
      <c r="A86" s="5" t="s">
        <v>91</v>
      </c>
      <c r="B86" s="2" t="s">
        <v>90</v>
      </c>
      <c r="C86" s="2" t="s">
        <v>92</v>
      </c>
      <c r="D86" s="2" t="s">
        <v>8</v>
      </c>
      <c r="E86" s="2" t="s">
        <v>9</v>
      </c>
      <c r="F86" s="13">
        <v>58816.1667</v>
      </c>
      <c r="G86" s="9">
        <f>G87+G89+G91+G95+G97+G99+G101+G103+G105+G107</f>
        <v>25894.820000000003</v>
      </c>
      <c r="H86" s="16">
        <f t="shared" si="1"/>
        <v>44.02670465091701</v>
      </c>
    </row>
    <row r="87" spans="1:8" ht="25.5" outlineLevel="3">
      <c r="A87" s="5" t="s">
        <v>63</v>
      </c>
      <c r="B87" s="2" t="s">
        <v>90</v>
      </c>
      <c r="C87" s="2" t="s">
        <v>92</v>
      </c>
      <c r="D87" s="2" t="s">
        <v>64</v>
      </c>
      <c r="E87" s="2" t="s">
        <v>9</v>
      </c>
      <c r="F87" s="13">
        <v>17.8467</v>
      </c>
      <c r="G87" s="9">
        <f>G88</f>
        <v>17.85</v>
      </c>
      <c r="H87" s="16">
        <f t="shared" si="1"/>
        <v>100.0184908134277</v>
      </c>
    </row>
    <row r="88" spans="1:8" ht="25.5" outlineLevel="4">
      <c r="A88" s="5" t="s">
        <v>28</v>
      </c>
      <c r="B88" s="2" t="s">
        <v>90</v>
      </c>
      <c r="C88" s="2" t="s">
        <v>92</v>
      </c>
      <c r="D88" s="2" t="s">
        <v>64</v>
      </c>
      <c r="E88" s="2" t="s">
        <v>29</v>
      </c>
      <c r="F88" s="13">
        <v>17.8467</v>
      </c>
      <c r="G88" s="9">
        <v>17.85</v>
      </c>
      <c r="H88" s="16">
        <f t="shared" si="1"/>
        <v>100.0184908134277</v>
      </c>
    </row>
    <row r="89" spans="1:8" ht="38.25" outlineLevel="3">
      <c r="A89" s="5" t="s">
        <v>52</v>
      </c>
      <c r="B89" s="2" t="s">
        <v>90</v>
      </c>
      <c r="C89" s="2" t="s">
        <v>92</v>
      </c>
      <c r="D89" s="2" t="s">
        <v>93</v>
      </c>
      <c r="E89" s="2" t="s">
        <v>9</v>
      </c>
      <c r="F89" s="13">
        <v>5239</v>
      </c>
      <c r="G89" s="9">
        <f>G90</f>
        <v>4393.67</v>
      </c>
      <c r="H89" s="16">
        <f t="shared" si="1"/>
        <v>83.86466882992937</v>
      </c>
    </row>
    <row r="90" spans="1:8" ht="51" outlineLevel="4">
      <c r="A90" s="5" t="s">
        <v>94</v>
      </c>
      <c r="B90" s="2" t="s">
        <v>90</v>
      </c>
      <c r="C90" s="2" t="s">
        <v>92</v>
      </c>
      <c r="D90" s="2" t="s">
        <v>93</v>
      </c>
      <c r="E90" s="2" t="s">
        <v>95</v>
      </c>
      <c r="F90" s="13">
        <v>5239</v>
      </c>
      <c r="G90" s="9">
        <v>4393.67</v>
      </c>
      <c r="H90" s="16">
        <f t="shared" si="1"/>
        <v>83.86466882992937</v>
      </c>
    </row>
    <row r="91" spans="1:8" ht="25.5" outlineLevel="3">
      <c r="A91" s="5" t="s">
        <v>23</v>
      </c>
      <c r="B91" s="2" t="s">
        <v>90</v>
      </c>
      <c r="C91" s="2" t="s">
        <v>92</v>
      </c>
      <c r="D91" s="2" t="s">
        <v>96</v>
      </c>
      <c r="E91" s="2" t="s">
        <v>9</v>
      </c>
      <c r="F91" s="13">
        <v>39907.7</v>
      </c>
      <c r="G91" s="9">
        <f>G92+G93+G94</f>
        <v>12616.98</v>
      </c>
      <c r="H91" s="16">
        <f t="shared" si="1"/>
        <v>31.6154025413642</v>
      </c>
    </row>
    <row r="92" spans="1:8" ht="51" outlineLevel="4">
      <c r="A92" s="5" t="s">
        <v>94</v>
      </c>
      <c r="B92" s="2" t="s">
        <v>90</v>
      </c>
      <c r="C92" s="2" t="s">
        <v>92</v>
      </c>
      <c r="D92" s="2" t="s">
        <v>96</v>
      </c>
      <c r="E92" s="2" t="s">
        <v>95</v>
      </c>
      <c r="F92" s="13">
        <v>38137.7</v>
      </c>
      <c r="G92" s="9">
        <v>10948.66</v>
      </c>
      <c r="H92" s="16">
        <f t="shared" si="1"/>
        <v>28.708233585140164</v>
      </c>
    </row>
    <row r="93" spans="1:8" ht="63.75" outlineLevel="4">
      <c r="A93" s="5" t="s">
        <v>97</v>
      </c>
      <c r="B93" s="2" t="s">
        <v>90</v>
      </c>
      <c r="C93" s="2" t="s">
        <v>92</v>
      </c>
      <c r="D93" s="2" t="s">
        <v>96</v>
      </c>
      <c r="E93" s="2" t="s">
        <v>98</v>
      </c>
      <c r="F93" s="13">
        <v>1720</v>
      </c>
      <c r="G93" s="9">
        <v>1627.62</v>
      </c>
      <c r="H93" s="16">
        <f t="shared" si="1"/>
        <v>94.62906976744185</v>
      </c>
    </row>
    <row r="94" spans="1:8" ht="25.5" outlineLevel="4">
      <c r="A94" s="5" t="s">
        <v>99</v>
      </c>
      <c r="B94" s="2" t="s">
        <v>90</v>
      </c>
      <c r="C94" s="2" t="s">
        <v>92</v>
      </c>
      <c r="D94" s="2" t="s">
        <v>96</v>
      </c>
      <c r="E94" s="2" t="s">
        <v>100</v>
      </c>
      <c r="F94" s="13">
        <v>50</v>
      </c>
      <c r="G94" s="9">
        <v>40.7</v>
      </c>
      <c r="H94" s="16">
        <f t="shared" si="1"/>
        <v>81.4</v>
      </c>
    </row>
    <row r="95" spans="1:8" ht="38.25" outlineLevel="3">
      <c r="A95" s="5" t="s">
        <v>57</v>
      </c>
      <c r="B95" s="2" t="s">
        <v>90</v>
      </c>
      <c r="C95" s="2" t="s">
        <v>92</v>
      </c>
      <c r="D95" s="2" t="s">
        <v>58</v>
      </c>
      <c r="E95" s="2" t="s">
        <v>9</v>
      </c>
      <c r="F95" s="13">
        <v>9401</v>
      </c>
      <c r="G95" s="9">
        <f>G96</f>
        <v>6659.88</v>
      </c>
      <c r="H95" s="16">
        <f t="shared" si="1"/>
        <v>70.84225082438039</v>
      </c>
    </row>
    <row r="96" spans="1:8" ht="51" outlineLevel="4">
      <c r="A96" s="5" t="s">
        <v>94</v>
      </c>
      <c r="B96" s="2" t="s">
        <v>90</v>
      </c>
      <c r="C96" s="2" t="s">
        <v>92</v>
      </c>
      <c r="D96" s="2" t="s">
        <v>58</v>
      </c>
      <c r="E96" s="2" t="s">
        <v>95</v>
      </c>
      <c r="F96" s="13">
        <v>9401</v>
      </c>
      <c r="G96" s="9">
        <v>6659.88</v>
      </c>
      <c r="H96" s="16">
        <f t="shared" si="1"/>
        <v>70.84225082438039</v>
      </c>
    </row>
    <row r="97" spans="1:8" ht="38.25" outlineLevel="3">
      <c r="A97" s="5" t="s">
        <v>101</v>
      </c>
      <c r="B97" s="2" t="s">
        <v>90</v>
      </c>
      <c r="C97" s="2" t="s">
        <v>92</v>
      </c>
      <c r="D97" s="2" t="s">
        <v>102</v>
      </c>
      <c r="E97" s="2" t="s">
        <v>9</v>
      </c>
      <c r="F97" s="13">
        <v>500</v>
      </c>
      <c r="G97" s="9">
        <f>G98</f>
        <v>500</v>
      </c>
      <c r="H97" s="16">
        <f t="shared" si="1"/>
        <v>100</v>
      </c>
    </row>
    <row r="98" spans="1:8" ht="25.5" outlineLevel="4">
      <c r="A98" s="5" t="s">
        <v>99</v>
      </c>
      <c r="B98" s="2" t="s">
        <v>90</v>
      </c>
      <c r="C98" s="2" t="s">
        <v>92</v>
      </c>
      <c r="D98" s="2" t="s">
        <v>102</v>
      </c>
      <c r="E98" s="2" t="s">
        <v>100</v>
      </c>
      <c r="F98" s="13">
        <v>500</v>
      </c>
      <c r="G98" s="9">
        <v>500</v>
      </c>
      <c r="H98" s="16">
        <f t="shared" si="1"/>
        <v>100</v>
      </c>
    </row>
    <row r="99" spans="1:8" ht="63.75" outlineLevel="3">
      <c r="A99" s="5" t="s">
        <v>103</v>
      </c>
      <c r="B99" s="2" t="s">
        <v>90</v>
      </c>
      <c r="C99" s="2" t="s">
        <v>92</v>
      </c>
      <c r="D99" s="2" t="s">
        <v>104</v>
      </c>
      <c r="E99" s="2" t="s">
        <v>9</v>
      </c>
      <c r="F99" s="13">
        <v>1938</v>
      </c>
      <c r="G99" s="9">
        <f>G100</f>
        <v>1075.74</v>
      </c>
      <c r="H99" s="16">
        <f t="shared" si="1"/>
        <v>55.50773993808049</v>
      </c>
    </row>
    <row r="100" spans="1:8" ht="25.5" outlineLevel="4">
      <c r="A100" s="5" t="s">
        <v>28</v>
      </c>
      <c r="B100" s="2" t="s">
        <v>90</v>
      </c>
      <c r="C100" s="2" t="s">
        <v>92</v>
      </c>
      <c r="D100" s="2" t="s">
        <v>104</v>
      </c>
      <c r="E100" s="2" t="s">
        <v>29</v>
      </c>
      <c r="F100" s="13">
        <v>1938</v>
      </c>
      <c r="G100" s="9">
        <v>1075.74</v>
      </c>
      <c r="H100" s="16">
        <f t="shared" si="1"/>
        <v>55.50773993808049</v>
      </c>
    </row>
    <row r="101" spans="1:8" ht="63.75" outlineLevel="3">
      <c r="A101" s="5" t="s">
        <v>105</v>
      </c>
      <c r="B101" s="2" t="s">
        <v>90</v>
      </c>
      <c r="C101" s="2" t="s">
        <v>92</v>
      </c>
      <c r="D101" s="2" t="s">
        <v>106</v>
      </c>
      <c r="E101" s="2" t="s">
        <v>9</v>
      </c>
      <c r="F101" s="13">
        <v>648</v>
      </c>
      <c r="G101" s="9">
        <f>G102</f>
        <v>0</v>
      </c>
      <c r="H101" s="16">
        <f t="shared" si="1"/>
        <v>0</v>
      </c>
    </row>
    <row r="102" spans="1:8" ht="51" outlineLevel="4">
      <c r="A102" s="5" t="s">
        <v>94</v>
      </c>
      <c r="B102" s="2" t="s">
        <v>90</v>
      </c>
      <c r="C102" s="2" t="s">
        <v>92</v>
      </c>
      <c r="D102" s="2" t="s">
        <v>106</v>
      </c>
      <c r="E102" s="2" t="s">
        <v>95</v>
      </c>
      <c r="F102" s="13">
        <v>648</v>
      </c>
      <c r="G102" s="9">
        <v>0</v>
      </c>
      <c r="H102" s="16">
        <f t="shared" si="1"/>
        <v>0</v>
      </c>
    </row>
    <row r="103" spans="1:8" ht="38.25" outlineLevel="3">
      <c r="A103" s="5" t="s">
        <v>107</v>
      </c>
      <c r="B103" s="2" t="s">
        <v>90</v>
      </c>
      <c r="C103" s="2" t="s">
        <v>92</v>
      </c>
      <c r="D103" s="2" t="s">
        <v>108</v>
      </c>
      <c r="E103" s="2" t="s">
        <v>9</v>
      </c>
      <c r="F103" s="13">
        <v>830.85</v>
      </c>
      <c r="G103" s="9">
        <v>464.27</v>
      </c>
      <c r="H103" s="16">
        <f t="shared" si="1"/>
        <v>55.878919179153876</v>
      </c>
    </row>
    <row r="104" spans="1:8" ht="12.75" outlineLevel="4">
      <c r="A104" s="5" t="s">
        <v>109</v>
      </c>
      <c r="B104" s="2" t="s">
        <v>90</v>
      </c>
      <c r="C104" s="2" t="s">
        <v>92</v>
      </c>
      <c r="D104" s="2" t="s">
        <v>108</v>
      </c>
      <c r="E104" s="2" t="s">
        <v>110</v>
      </c>
      <c r="F104" s="13">
        <v>830.85</v>
      </c>
      <c r="G104" s="9">
        <v>464.27</v>
      </c>
      <c r="H104" s="16">
        <f t="shared" si="1"/>
        <v>55.878919179153876</v>
      </c>
    </row>
    <row r="105" spans="1:8" ht="51" outlineLevel="3">
      <c r="A105" s="5" t="s">
        <v>30</v>
      </c>
      <c r="B105" s="2" t="s">
        <v>90</v>
      </c>
      <c r="C105" s="2" t="s">
        <v>92</v>
      </c>
      <c r="D105" s="2" t="s">
        <v>31</v>
      </c>
      <c r="E105" s="2" t="s">
        <v>9</v>
      </c>
      <c r="F105" s="13">
        <v>183.77</v>
      </c>
      <c r="G105" s="9">
        <f>G106</f>
        <v>166.43</v>
      </c>
      <c r="H105" s="16">
        <f t="shared" si="1"/>
        <v>90.56429232192414</v>
      </c>
    </row>
    <row r="106" spans="1:8" ht="25.5" outlineLevel="4">
      <c r="A106" s="5" t="s">
        <v>28</v>
      </c>
      <c r="B106" s="2" t="s">
        <v>90</v>
      </c>
      <c r="C106" s="2" t="s">
        <v>92</v>
      </c>
      <c r="D106" s="2" t="s">
        <v>31</v>
      </c>
      <c r="E106" s="2" t="s">
        <v>29</v>
      </c>
      <c r="F106" s="13">
        <v>183.77</v>
      </c>
      <c r="G106" s="9">
        <v>166.43</v>
      </c>
      <c r="H106" s="16">
        <f t="shared" si="1"/>
        <v>90.56429232192414</v>
      </c>
    </row>
    <row r="107" spans="1:8" ht="63.75" outlineLevel="3">
      <c r="A107" s="5" t="s">
        <v>111</v>
      </c>
      <c r="B107" s="2" t="s">
        <v>90</v>
      </c>
      <c r="C107" s="2" t="s">
        <v>92</v>
      </c>
      <c r="D107" s="2" t="s">
        <v>112</v>
      </c>
      <c r="E107" s="2" t="s">
        <v>9</v>
      </c>
      <c r="F107" s="13">
        <v>150</v>
      </c>
      <c r="G107" s="9">
        <f>G108</f>
        <v>0</v>
      </c>
      <c r="H107" s="16">
        <f t="shared" si="1"/>
        <v>0</v>
      </c>
    </row>
    <row r="108" spans="1:8" ht="25.5" outlineLevel="4">
      <c r="A108" s="5" t="s">
        <v>28</v>
      </c>
      <c r="B108" s="2" t="s">
        <v>90</v>
      </c>
      <c r="C108" s="2" t="s">
        <v>92</v>
      </c>
      <c r="D108" s="2" t="s">
        <v>112</v>
      </c>
      <c r="E108" s="2" t="s">
        <v>29</v>
      </c>
      <c r="F108" s="13">
        <v>150</v>
      </c>
      <c r="G108" s="9">
        <v>0</v>
      </c>
      <c r="H108" s="16">
        <f t="shared" si="1"/>
        <v>0</v>
      </c>
    </row>
    <row r="109" spans="1:8" ht="12.75" outlineLevel="2">
      <c r="A109" s="5" t="s">
        <v>50</v>
      </c>
      <c r="B109" s="2" t="s">
        <v>90</v>
      </c>
      <c r="C109" s="2" t="s">
        <v>51</v>
      </c>
      <c r="D109" s="2" t="s">
        <v>8</v>
      </c>
      <c r="E109" s="2" t="s">
        <v>9</v>
      </c>
      <c r="F109" s="13">
        <v>99061.2905</v>
      </c>
      <c r="G109" s="9">
        <f>G110+G112+G114+G117+G119+G122+G124+G126+G128</f>
        <v>64484.43</v>
      </c>
      <c r="H109" s="16">
        <f t="shared" si="1"/>
        <v>65.09548752547293</v>
      </c>
    </row>
    <row r="110" spans="1:8" ht="25.5" outlineLevel="3">
      <c r="A110" s="5" t="s">
        <v>63</v>
      </c>
      <c r="B110" s="2" t="s">
        <v>90</v>
      </c>
      <c r="C110" s="2" t="s">
        <v>51</v>
      </c>
      <c r="D110" s="2" t="s">
        <v>64</v>
      </c>
      <c r="E110" s="2" t="s">
        <v>9</v>
      </c>
      <c r="F110" s="13">
        <v>157.05</v>
      </c>
      <c r="G110" s="9">
        <f>G111</f>
        <v>112.05</v>
      </c>
      <c r="H110" s="16">
        <f t="shared" si="1"/>
        <v>71.34670487106017</v>
      </c>
    </row>
    <row r="111" spans="1:8" ht="25.5" outlineLevel="4">
      <c r="A111" s="5" t="s">
        <v>28</v>
      </c>
      <c r="B111" s="2" t="s">
        <v>90</v>
      </c>
      <c r="C111" s="2" t="s">
        <v>51</v>
      </c>
      <c r="D111" s="2" t="s">
        <v>64</v>
      </c>
      <c r="E111" s="2" t="s">
        <v>29</v>
      </c>
      <c r="F111" s="13">
        <v>157.05</v>
      </c>
      <c r="G111" s="9">
        <v>112.05</v>
      </c>
      <c r="H111" s="16">
        <f t="shared" si="1"/>
        <v>71.34670487106017</v>
      </c>
    </row>
    <row r="112" spans="1:8" ht="38.25" outlineLevel="3">
      <c r="A112" s="5" t="s">
        <v>52</v>
      </c>
      <c r="B112" s="2" t="s">
        <v>90</v>
      </c>
      <c r="C112" s="2" t="s">
        <v>51</v>
      </c>
      <c r="D112" s="2" t="s">
        <v>113</v>
      </c>
      <c r="E112" s="2" t="s">
        <v>9</v>
      </c>
      <c r="F112" s="13">
        <v>1977.1</v>
      </c>
      <c r="G112" s="9">
        <f>G113</f>
        <v>1328.99</v>
      </c>
      <c r="H112" s="16">
        <f t="shared" si="1"/>
        <v>67.21915937484194</v>
      </c>
    </row>
    <row r="113" spans="1:8" ht="38.25" outlineLevel="4">
      <c r="A113" s="5" t="s">
        <v>114</v>
      </c>
      <c r="B113" s="2" t="s">
        <v>90</v>
      </c>
      <c r="C113" s="2" t="s">
        <v>51</v>
      </c>
      <c r="D113" s="2" t="s">
        <v>113</v>
      </c>
      <c r="E113" s="2" t="s">
        <v>115</v>
      </c>
      <c r="F113" s="13">
        <v>1977.1</v>
      </c>
      <c r="G113" s="9">
        <v>1328.99</v>
      </c>
      <c r="H113" s="16">
        <f t="shared" si="1"/>
        <v>67.21915937484194</v>
      </c>
    </row>
    <row r="114" spans="1:8" ht="25.5" outlineLevel="3">
      <c r="A114" s="5" t="s">
        <v>23</v>
      </c>
      <c r="B114" s="2" t="s">
        <v>90</v>
      </c>
      <c r="C114" s="2" t="s">
        <v>51</v>
      </c>
      <c r="D114" s="2" t="s">
        <v>116</v>
      </c>
      <c r="E114" s="2" t="s">
        <v>9</v>
      </c>
      <c r="F114" s="13">
        <v>29074.5106</v>
      </c>
      <c r="G114" s="9">
        <f>G115+G116</f>
        <v>20543.219999999998</v>
      </c>
      <c r="H114" s="16">
        <f t="shared" si="1"/>
        <v>70.65714805187467</v>
      </c>
    </row>
    <row r="115" spans="1:8" ht="38.25" outlineLevel="4">
      <c r="A115" s="5" t="s">
        <v>114</v>
      </c>
      <c r="B115" s="2" t="s">
        <v>90</v>
      </c>
      <c r="C115" s="2" t="s">
        <v>51</v>
      </c>
      <c r="D115" s="2" t="s">
        <v>116</v>
      </c>
      <c r="E115" s="2" t="s">
        <v>115</v>
      </c>
      <c r="F115" s="13">
        <v>25904.5105</v>
      </c>
      <c r="G115" s="9">
        <v>18169.17</v>
      </c>
      <c r="H115" s="16">
        <f t="shared" si="1"/>
        <v>70.13902077014734</v>
      </c>
    </row>
    <row r="116" spans="1:8" ht="63.75" outlineLevel="4">
      <c r="A116" s="5" t="s">
        <v>97</v>
      </c>
      <c r="B116" s="2" t="s">
        <v>90</v>
      </c>
      <c r="C116" s="2" t="s">
        <v>51</v>
      </c>
      <c r="D116" s="2" t="s">
        <v>116</v>
      </c>
      <c r="E116" s="2" t="s">
        <v>98</v>
      </c>
      <c r="F116" s="13">
        <v>3170.0001</v>
      </c>
      <c r="G116" s="9">
        <v>2374.05</v>
      </c>
      <c r="H116" s="16">
        <f t="shared" si="1"/>
        <v>74.89116482993171</v>
      </c>
    </row>
    <row r="117" spans="1:8" ht="38.25" outlineLevel="3">
      <c r="A117" s="5" t="s">
        <v>52</v>
      </c>
      <c r="B117" s="2" t="s">
        <v>90</v>
      </c>
      <c r="C117" s="2" t="s">
        <v>51</v>
      </c>
      <c r="D117" s="2" t="s">
        <v>53</v>
      </c>
      <c r="E117" s="2" t="s">
        <v>9</v>
      </c>
      <c r="F117" s="13">
        <v>180.6</v>
      </c>
      <c r="G117" s="9">
        <f>G118</f>
        <v>82.09</v>
      </c>
      <c r="H117" s="16">
        <f t="shared" si="1"/>
        <v>45.45404208194906</v>
      </c>
    </row>
    <row r="118" spans="1:8" ht="51" outlineLevel="4">
      <c r="A118" s="5" t="s">
        <v>117</v>
      </c>
      <c r="B118" s="2" t="s">
        <v>90</v>
      </c>
      <c r="C118" s="2" t="s">
        <v>51</v>
      </c>
      <c r="D118" s="2" t="s">
        <v>53</v>
      </c>
      <c r="E118" s="2" t="s">
        <v>118</v>
      </c>
      <c r="F118" s="13">
        <v>180.6</v>
      </c>
      <c r="G118" s="9">
        <v>82.09</v>
      </c>
      <c r="H118" s="16">
        <f t="shared" si="1"/>
        <v>45.45404208194906</v>
      </c>
    </row>
    <row r="119" spans="1:8" ht="25.5" outlineLevel="3">
      <c r="A119" s="5" t="s">
        <v>23</v>
      </c>
      <c r="B119" s="2" t="s">
        <v>90</v>
      </c>
      <c r="C119" s="2" t="s">
        <v>51</v>
      </c>
      <c r="D119" s="2" t="s">
        <v>56</v>
      </c>
      <c r="E119" s="2" t="s">
        <v>9</v>
      </c>
      <c r="F119" s="13">
        <v>5606.3</v>
      </c>
      <c r="G119" s="9">
        <f>G120+G121</f>
        <v>3211.2400000000002</v>
      </c>
      <c r="H119" s="16">
        <f t="shared" si="1"/>
        <v>57.27913240461624</v>
      </c>
    </row>
    <row r="120" spans="1:8" ht="51" outlineLevel="4">
      <c r="A120" s="5" t="s">
        <v>117</v>
      </c>
      <c r="B120" s="2" t="s">
        <v>90</v>
      </c>
      <c r="C120" s="2" t="s">
        <v>51</v>
      </c>
      <c r="D120" s="2" t="s">
        <v>56</v>
      </c>
      <c r="E120" s="2" t="s">
        <v>118</v>
      </c>
      <c r="F120" s="13">
        <v>5471.3</v>
      </c>
      <c r="G120" s="9">
        <v>3087.01</v>
      </c>
      <c r="H120" s="16">
        <f t="shared" si="1"/>
        <v>56.42187414325663</v>
      </c>
    </row>
    <row r="121" spans="1:8" ht="63.75" outlineLevel="4">
      <c r="A121" s="5" t="s">
        <v>97</v>
      </c>
      <c r="B121" s="2" t="s">
        <v>90</v>
      </c>
      <c r="C121" s="2" t="s">
        <v>51</v>
      </c>
      <c r="D121" s="2" t="s">
        <v>56</v>
      </c>
      <c r="E121" s="2" t="s">
        <v>98</v>
      </c>
      <c r="F121" s="13">
        <v>135</v>
      </c>
      <c r="G121" s="9">
        <v>124.23</v>
      </c>
      <c r="H121" s="16">
        <f t="shared" si="1"/>
        <v>92.02222222222223</v>
      </c>
    </row>
    <row r="122" spans="1:8" ht="25.5" outlineLevel="3">
      <c r="A122" s="5" t="s">
        <v>119</v>
      </c>
      <c r="B122" s="2" t="s">
        <v>90</v>
      </c>
      <c r="C122" s="2" t="s">
        <v>51</v>
      </c>
      <c r="D122" s="2" t="s">
        <v>120</v>
      </c>
      <c r="E122" s="2" t="s">
        <v>9</v>
      </c>
      <c r="F122" s="13">
        <v>1466</v>
      </c>
      <c r="G122" s="9">
        <f>G123</f>
        <v>1019.11</v>
      </c>
      <c r="H122" s="16">
        <f t="shared" si="1"/>
        <v>69.51637107776261</v>
      </c>
    </row>
    <row r="123" spans="1:8" ht="38.25" outlineLevel="4">
      <c r="A123" s="5" t="s">
        <v>114</v>
      </c>
      <c r="B123" s="2" t="s">
        <v>90</v>
      </c>
      <c r="C123" s="2" t="s">
        <v>51</v>
      </c>
      <c r="D123" s="2" t="s">
        <v>120</v>
      </c>
      <c r="E123" s="2" t="s">
        <v>115</v>
      </c>
      <c r="F123" s="13">
        <v>1466</v>
      </c>
      <c r="G123" s="9">
        <v>1019.11</v>
      </c>
      <c r="H123" s="16">
        <f t="shared" si="1"/>
        <v>69.51637107776261</v>
      </c>
    </row>
    <row r="124" spans="1:8" ht="25.5" outlineLevel="3">
      <c r="A124" s="5" t="s">
        <v>121</v>
      </c>
      <c r="B124" s="2" t="s">
        <v>90</v>
      </c>
      <c r="C124" s="2" t="s">
        <v>51</v>
      </c>
      <c r="D124" s="2" t="s">
        <v>122</v>
      </c>
      <c r="E124" s="2" t="s">
        <v>9</v>
      </c>
      <c r="F124" s="13">
        <v>56620</v>
      </c>
      <c r="G124" s="9">
        <f>G125</f>
        <v>35053.22</v>
      </c>
      <c r="H124" s="16">
        <f t="shared" si="1"/>
        <v>61.90960791239844</v>
      </c>
    </row>
    <row r="125" spans="1:8" ht="38.25" outlineLevel="4">
      <c r="A125" s="5" t="s">
        <v>114</v>
      </c>
      <c r="B125" s="2" t="s">
        <v>90</v>
      </c>
      <c r="C125" s="2" t="s">
        <v>51</v>
      </c>
      <c r="D125" s="2" t="s">
        <v>122</v>
      </c>
      <c r="E125" s="2" t="s">
        <v>115</v>
      </c>
      <c r="F125" s="13">
        <v>56620</v>
      </c>
      <c r="G125" s="9">
        <v>35053.22</v>
      </c>
      <c r="H125" s="16">
        <f t="shared" si="1"/>
        <v>61.90960791239844</v>
      </c>
    </row>
    <row r="126" spans="1:8" ht="38.25" outlineLevel="3">
      <c r="A126" s="5" t="s">
        <v>57</v>
      </c>
      <c r="B126" s="2" t="s">
        <v>90</v>
      </c>
      <c r="C126" s="2" t="s">
        <v>51</v>
      </c>
      <c r="D126" s="2" t="s">
        <v>58</v>
      </c>
      <c r="E126" s="2" t="s">
        <v>9</v>
      </c>
      <c r="F126" s="13">
        <v>3375</v>
      </c>
      <c r="G126" s="9">
        <f>G127</f>
        <v>2620.35</v>
      </c>
      <c r="H126" s="16">
        <f t="shared" si="1"/>
        <v>77.64</v>
      </c>
    </row>
    <row r="127" spans="1:8" ht="51" outlineLevel="4">
      <c r="A127" s="5" t="s">
        <v>117</v>
      </c>
      <c r="B127" s="2" t="s">
        <v>90</v>
      </c>
      <c r="C127" s="2" t="s">
        <v>51</v>
      </c>
      <c r="D127" s="2" t="s">
        <v>58</v>
      </c>
      <c r="E127" s="2" t="s">
        <v>118</v>
      </c>
      <c r="F127" s="13">
        <v>3375</v>
      </c>
      <c r="G127" s="9">
        <v>2620.35</v>
      </c>
      <c r="H127" s="16">
        <f t="shared" si="1"/>
        <v>77.64</v>
      </c>
    </row>
    <row r="128" spans="1:8" ht="51" outlineLevel="3">
      <c r="A128" s="5" t="s">
        <v>30</v>
      </c>
      <c r="B128" s="2" t="s">
        <v>90</v>
      </c>
      <c r="C128" s="2" t="s">
        <v>51</v>
      </c>
      <c r="D128" s="2" t="s">
        <v>31</v>
      </c>
      <c r="E128" s="2" t="s">
        <v>9</v>
      </c>
      <c r="F128" s="13">
        <v>604.7299</v>
      </c>
      <c r="G128" s="9">
        <f>G129</f>
        <v>514.16</v>
      </c>
      <c r="H128" s="16">
        <f t="shared" si="1"/>
        <v>85.02308220579137</v>
      </c>
    </row>
    <row r="129" spans="1:8" ht="25.5" outlineLevel="4">
      <c r="A129" s="5" t="s">
        <v>28</v>
      </c>
      <c r="B129" s="2" t="s">
        <v>90</v>
      </c>
      <c r="C129" s="2" t="s">
        <v>51</v>
      </c>
      <c r="D129" s="2" t="s">
        <v>31</v>
      </c>
      <c r="E129" s="2" t="s">
        <v>29</v>
      </c>
      <c r="F129" s="13">
        <v>604.7299</v>
      </c>
      <c r="G129" s="9">
        <v>514.16</v>
      </c>
      <c r="H129" s="16">
        <f t="shared" si="1"/>
        <v>85.02308220579137</v>
      </c>
    </row>
    <row r="130" spans="1:8" ht="25.5" outlineLevel="2">
      <c r="A130" s="5" t="s">
        <v>123</v>
      </c>
      <c r="B130" s="2" t="s">
        <v>90</v>
      </c>
      <c r="C130" s="2" t="s">
        <v>124</v>
      </c>
      <c r="D130" s="2" t="s">
        <v>8</v>
      </c>
      <c r="E130" s="2" t="s">
        <v>9</v>
      </c>
      <c r="F130" s="13">
        <v>1982.7</v>
      </c>
      <c r="G130" s="9">
        <f>G131+G133+G135</f>
        <v>1982.7</v>
      </c>
      <c r="H130" s="16">
        <f t="shared" si="1"/>
        <v>100</v>
      </c>
    </row>
    <row r="131" spans="1:8" ht="38.25" outlineLevel="3">
      <c r="A131" s="5" t="s">
        <v>52</v>
      </c>
      <c r="B131" s="2" t="s">
        <v>90</v>
      </c>
      <c r="C131" s="2" t="s">
        <v>124</v>
      </c>
      <c r="D131" s="2" t="s">
        <v>113</v>
      </c>
      <c r="E131" s="2" t="s">
        <v>9</v>
      </c>
      <c r="F131" s="13">
        <v>121.5</v>
      </c>
      <c r="G131" s="9">
        <f>G132</f>
        <v>121.5</v>
      </c>
      <c r="H131" s="16">
        <f t="shared" si="1"/>
        <v>100</v>
      </c>
    </row>
    <row r="132" spans="1:8" ht="63.75" outlineLevel="4">
      <c r="A132" s="5" t="s">
        <v>125</v>
      </c>
      <c r="B132" s="2" t="s">
        <v>90</v>
      </c>
      <c r="C132" s="2" t="s">
        <v>124</v>
      </c>
      <c r="D132" s="2" t="s">
        <v>113</v>
      </c>
      <c r="E132" s="2" t="s">
        <v>126</v>
      </c>
      <c r="F132" s="13">
        <v>121.5</v>
      </c>
      <c r="G132" s="9">
        <v>121.5</v>
      </c>
      <c r="H132" s="16">
        <f t="shared" si="1"/>
        <v>100</v>
      </c>
    </row>
    <row r="133" spans="1:8" ht="38.25" outlineLevel="3">
      <c r="A133" s="5" t="s">
        <v>52</v>
      </c>
      <c r="B133" s="2" t="s">
        <v>90</v>
      </c>
      <c r="C133" s="2" t="s">
        <v>124</v>
      </c>
      <c r="D133" s="2" t="s">
        <v>53</v>
      </c>
      <c r="E133" s="2" t="s">
        <v>9</v>
      </c>
      <c r="F133" s="13">
        <v>97.2</v>
      </c>
      <c r="G133" s="9">
        <f>G134</f>
        <v>97.2</v>
      </c>
      <c r="H133" s="16">
        <f t="shared" si="1"/>
        <v>100</v>
      </c>
    </row>
    <row r="134" spans="1:8" ht="63.75" outlineLevel="4">
      <c r="A134" s="5" t="s">
        <v>125</v>
      </c>
      <c r="B134" s="2" t="s">
        <v>90</v>
      </c>
      <c r="C134" s="2" t="s">
        <v>124</v>
      </c>
      <c r="D134" s="2" t="s">
        <v>53</v>
      </c>
      <c r="E134" s="2" t="s">
        <v>126</v>
      </c>
      <c r="F134" s="13">
        <v>97.2</v>
      </c>
      <c r="G134" s="9">
        <v>97.2</v>
      </c>
      <c r="H134" s="16">
        <f t="shared" si="1"/>
        <v>100</v>
      </c>
    </row>
    <row r="135" spans="1:8" ht="25.5" outlineLevel="3">
      <c r="A135" s="5" t="s">
        <v>127</v>
      </c>
      <c r="B135" s="2" t="s">
        <v>90</v>
      </c>
      <c r="C135" s="2" t="s">
        <v>124</v>
      </c>
      <c r="D135" s="2" t="s">
        <v>128</v>
      </c>
      <c r="E135" s="2" t="s">
        <v>9</v>
      </c>
      <c r="F135" s="13">
        <v>1764</v>
      </c>
      <c r="G135" s="9">
        <f>G136</f>
        <v>1764</v>
      </c>
      <c r="H135" s="16">
        <f t="shared" si="1"/>
        <v>100</v>
      </c>
    </row>
    <row r="136" spans="1:8" ht="63.75" outlineLevel="4">
      <c r="A136" s="5" t="s">
        <v>125</v>
      </c>
      <c r="B136" s="2" t="s">
        <v>90</v>
      </c>
      <c r="C136" s="2" t="s">
        <v>124</v>
      </c>
      <c r="D136" s="2" t="s">
        <v>128</v>
      </c>
      <c r="E136" s="2" t="s">
        <v>126</v>
      </c>
      <c r="F136" s="13">
        <v>1764</v>
      </c>
      <c r="G136" s="9">
        <v>1764</v>
      </c>
      <c r="H136" s="16">
        <f t="shared" si="1"/>
        <v>100</v>
      </c>
    </row>
    <row r="137" spans="1:8" ht="12.75" outlineLevel="2">
      <c r="A137" s="5" t="s">
        <v>129</v>
      </c>
      <c r="B137" s="2" t="s">
        <v>90</v>
      </c>
      <c r="C137" s="2" t="s">
        <v>130</v>
      </c>
      <c r="D137" s="2" t="s">
        <v>8</v>
      </c>
      <c r="E137" s="2" t="s">
        <v>9</v>
      </c>
      <c r="F137" s="13">
        <v>7982.4332</v>
      </c>
      <c r="G137" s="9">
        <f>G138+G140+G142</f>
        <v>5144.4400000000005</v>
      </c>
      <c r="H137" s="16">
        <f aca="true" t="shared" si="2" ref="H137:H200">G137/F137*100</f>
        <v>64.44701598003978</v>
      </c>
    </row>
    <row r="138" spans="1:8" ht="25.5" outlineLevel="3">
      <c r="A138" s="5" t="s">
        <v>23</v>
      </c>
      <c r="B138" s="2" t="s">
        <v>90</v>
      </c>
      <c r="C138" s="2" t="s">
        <v>130</v>
      </c>
      <c r="D138" s="2" t="s">
        <v>84</v>
      </c>
      <c r="E138" s="2" t="s">
        <v>9</v>
      </c>
      <c r="F138" s="13">
        <v>4005.7695</v>
      </c>
      <c r="G138" s="9">
        <f>G139</f>
        <v>2055.11</v>
      </c>
      <c r="H138" s="16">
        <f t="shared" si="2"/>
        <v>51.30375075250836</v>
      </c>
    </row>
    <row r="139" spans="1:8" ht="63.75" outlineLevel="4">
      <c r="A139" s="5" t="s">
        <v>131</v>
      </c>
      <c r="B139" s="2" t="s">
        <v>90</v>
      </c>
      <c r="C139" s="2" t="s">
        <v>130</v>
      </c>
      <c r="D139" s="2" t="s">
        <v>84</v>
      </c>
      <c r="E139" s="2" t="s">
        <v>132</v>
      </c>
      <c r="F139" s="13">
        <v>4005.7695</v>
      </c>
      <c r="G139" s="9">
        <v>2055.11</v>
      </c>
      <c r="H139" s="16">
        <f t="shared" si="2"/>
        <v>51.30375075250836</v>
      </c>
    </row>
    <row r="140" spans="1:8" ht="38.25" outlineLevel="3">
      <c r="A140" s="5" t="s">
        <v>57</v>
      </c>
      <c r="B140" s="2" t="s">
        <v>90</v>
      </c>
      <c r="C140" s="2" t="s">
        <v>130</v>
      </c>
      <c r="D140" s="2" t="s">
        <v>58</v>
      </c>
      <c r="E140" s="2" t="s">
        <v>9</v>
      </c>
      <c r="F140" s="13">
        <v>2981</v>
      </c>
      <c r="G140" s="9">
        <f>G141</f>
        <v>2800.77</v>
      </c>
      <c r="H140" s="16">
        <f t="shared" si="2"/>
        <v>93.9540422676954</v>
      </c>
    </row>
    <row r="141" spans="1:8" ht="63.75" outlineLevel="4">
      <c r="A141" s="5" t="s">
        <v>131</v>
      </c>
      <c r="B141" s="2" t="s">
        <v>90</v>
      </c>
      <c r="C141" s="2" t="s">
        <v>130</v>
      </c>
      <c r="D141" s="2" t="s">
        <v>58</v>
      </c>
      <c r="E141" s="2" t="s">
        <v>132</v>
      </c>
      <c r="F141" s="13">
        <v>2981</v>
      </c>
      <c r="G141" s="9">
        <v>2800.77</v>
      </c>
      <c r="H141" s="16">
        <f t="shared" si="2"/>
        <v>93.9540422676954</v>
      </c>
    </row>
    <row r="142" spans="1:8" ht="38.25" outlineLevel="3">
      <c r="A142" s="5" t="s">
        <v>107</v>
      </c>
      <c r="B142" s="2" t="s">
        <v>90</v>
      </c>
      <c r="C142" s="2" t="s">
        <v>130</v>
      </c>
      <c r="D142" s="2" t="s">
        <v>108</v>
      </c>
      <c r="E142" s="2" t="s">
        <v>9</v>
      </c>
      <c r="F142" s="13">
        <v>995.6637</v>
      </c>
      <c r="G142" s="9">
        <f>G143</f>
        <v>288.56</v>
      </c>
      <c r="H142" s="16">
        <f t="shared" si="2"/>
        <v>28.981673229625628</v>
      </c>
    </row>
    <row r="143" spans="1:8" ht="25.5" outlineLevel="4">
      <c r="A143" s="5" t="s">
        <v>28</v>
      </c>
      <c r="B143" s="2" t="s">
        <v>90</v>
      </c>
      <c r="C143" s="2" t="s">
        <v>130</v>
      </c>
      <c r="D143" s="2" t="s">
        <v>108</v>
      </c>
      <c r="E143" s="2" t="s">
        <v>29</v>
      </c>
      <c r="F143" s="13">
        <v>995.6637</v>
      </c>
      <c r="G143" s="9">
        <v>288.56</v>
      </c>
      <c r="H143" s="16">
        <f t="shared" si="2"/>
        <v>28.981673229625628</v>
      </c>
    </row>
    <row r="144" spans="1:8" ht="12.75" outlineLevel="1">
      <c r="A144" s="5" t="s">
        <v>34</v>
      </c>
      <c r="B144" s="2" t="s">
        <v>90</v>
      </c>
      <c r="C144" s="2" t="s">
        <v>35</v>
      </c>
      <c r="D144" s="2" t="s">
        <v>8</v>
      </c>
      <c r="E144" s="2" t="s">
        <v>9</v>
      </c>
      <c r="F144" s="13">
        <v>9241</v>
      </c>
      <c r="G144" s="9">
        <f>G145+G149</f>
        <v>6846.5</v>
      </c>
      <c r="H144" s="16">
        <f t="shared" si="2"/>
        <v>74.08830213180391</v>
      </c>
    </row>
    <row r="145" spans="1:8" ht="12.75" outlineLevel="2">
      <c r="A145" s="5" t="s">
        <v>36</v>
      </c>
      <c r="B145" s="2" t="s">
        <v>90</v>
      </c>
      <c r="C145" s="2" t="s">
        <v>37</v>
      </c>
      <c r="D145" s="2" t="s">
        <v>8</v>
      </c>
      <c r="E145" s="2" t="s">
        <v>9</v>
      </c>
      <c r="F145" s="13">
        <v>2937.7</v>
      </c>
      <c r="G145" s="9">
        <f>G146</f>
        <v>2141</v>
      </c>
      <c r="H145" s="16">
        <f t="shared" si="2"/>
        <v>72.88014433059877</v>
      </c>
    </row>
    <row r="146" spans="1:8" ht="140.25" outlineLevel="3">
      <c r="A146" s="5" t="s">
        <v>87</v>
      </c>
      <c r="B146" s="2" t="s">
        <v>90</v>
      </c>
      <c r="C146" s="2" t="s">
        <v>37</v>
      </c>
      <c r="D146" s="2" t="s">
        <v>88</v>
      </c>
      <c r="E146" s="2" t="s">
        <v>9</v>
      </c>
      <c r="F146" s="13">
        <v>2937.7</v>
      </c>
      <c r="G146" s="9">
        <f>G147+G148</f>
        <v>2141</v>
      </c>
      <c r="H146" s="16">
        <f t="shared" si="2"/>
        <v>72.88014433059877</v>
      </c>
    </row>
    <row r="147" spans="1:8" ht="51" outlineLevel="4">
      <c r="A147" s="5" t="s">
        <v>94</v>
      </c>
      <c r="B147" s="2" t="s">
        <v>90</v>
      </c>
      <c r="C147" s="2" t="s">
        <v>37</v>
      </c>
      <c r="D147" s="2" t="s">
        <v>88</v>
      </c>
      <c r="E147" s="2" t="s">
        <v>95</v>
      </c>
      <c r="F147" s="13">
        <v>26.3</v>
      </c>
      <c r="G147" s="16">
        <v>1.81</v>
      </c>
      <c r="H147" s="16">
        <f t="shared" si="2"/>
        <v>6.8821292775665395</v>
      </c>
    </row>
    <row r="148" spans="1:8" ht="38.25" outlineLevel="4">
      <c r="A148" s="5" t="s">
        <v>114</v>
      </c>
      <c r="B148" s="2" t="s">
        <v>90</v>
      </c>
      <c r="C148" s="2" t="s">
        <v>37</v>
      </c>
      <c r="D148" s="2" t="s">
        <v>88</v>
      </c>
      <c r="E148" s="2" t="s">
        <v>115</v>
      </c>
      <c r="F148" s="13">
        <v>2911.4</v>
      </c>
      <c r="G148" s="9">
        <v>2139.19</v>
      </c>
      <c r="H148" s="16">
        <f t="shared" si="2"/>
        <v>73.47633440956241</v>
      </c>
    </row>
    <row r="149" spans="1:8" ht="12.75" outlineLevel="2">
      <c r="A149" s="5" t="s">
        <v>133</v>
      </c>
      <c r="B149" s="2" t="s">
        <v>90</v>
      </c>
      <c r="C149" s="2" t="s">
        <v>134</v>
      </c>
      <c r="D149" s="2" t="s">
        <v>8</v>
      </c>
      <c r="E149" s="2" t="s">
        <v>9</v>
      </c>
      <c r="F149" s="13">
        <v>6303.3</v>
      </c>
      <c r="G149" s="9">
        <f>G150+G153+G155+G157+G159</f>
        <v>4705.5</v>
      </c>
      <c r="H149" s="16">
        <f t="shared" si="2"/>
        <v>74.65137309028604</v>
      </c>
    </row>
    <row r="150" spans="1:8" ht="63.75" outlineLevel="3">
      <c r="A150" s="5" t="s">
        <v>135</v>
      </c>
      <c r="B150" s="2" t="s">
        <v>90</v>
      </c>
      <c r="C150" s="2" t="s">
        <v>134</v>
      </c>
      <c r="D150" s="2" t="s">
        <v>136</v>
      </c>
      <c r="E150" s="2" t="s">
        <v>9</v>
      </c>
      <c r="F150" s="13">
        <v>1962</v>
      </c>
      <c r="G150" s="9">
        <f>G151+G152</f>
        <v>1500</v>
      </c>
      <c r="H150" s="16">
        <f t="shared" si="2"/>
        <v>76.45259938837921</v>
      </c>
    </row>
    <row r="151" spans="1:8" ht="51" outlineLevel="4">
      <c r="A151" s="5" t="s">
        <v>94</v>
      </c>
      <c r="B151" s="2" t="s">
        <v>90</v>
      </c>
      <c r="C151" s="2" t="s">
        <v>134</v>
      </c>
      <c r="D151" s="2" t="s">
        <v>136</v>
      </c>
      <c r="E151" s="2" t="s">
        <v>95</v>
      </c>
      <c r="F151" s="13">
        <v>1677</v>
      </c>
      <c r="G151" s="9">
        <v>1361.41</v>
      </c>
      <c r="H151" s="16">
        <f t="shared" si="2"/>
        <v>81.18127608825284</v>
      </c>
    </row>
    <row r="152" spans="1:8" ht="38.25" outlineLevel="4">
      <c r="A152" s="5" t="s">
        <v>114</v>
      </c>
      <c r="B152" s="2" t="s">
        <v>90</v>
      </c>
      <c r="C152" s="2" t="s">
        <v>134</v>
      </c>
      <c r="D152" s="2" t="s">
        <v>136</v>
      </c>
      <c r="E152" s="2" t="s">
        <v>115</v>
      </c>
      <c r="F152" s="13">
        <v>285</v>
      </c>
      <c r="G152" s="9">
        <v>138.59</v>
      </c>
      <c r="H152" s="16">
        <f t="shared" si="2"/>
        <v>48.628070175438594</v>
      </c>
    </row>
    <row r="153" spans="1:8" ht="38.25" outlineLevel="3">
      <c r="A153" s="5" t="s">
        <v>137</v>
      </c>
      <c r="B153" s="2" t="s">
        <v>90</v>
      </c>
      <c r="C153" s="2" t="s">
        <v>134</v>
      </c>
      <c r="D153" s="2" t="s">
        <v>138</v>
      </c>
      <c r="E153" s="2" t="s">
        <v>9</v>
      </c>
      <c r="F153" s="13">
        <v>134</v>
      </c>
      <c r="G153" s="9">
        <f>G154</f>
        <v>134</v>
      </c>
      <c r="H153" s="16">
        <f t="shared" si="2"/>
        <v>100</v>
      </c>
    </row>
    <row r="154" spans="1:8" ht="63.75" outlineLevel="4">
      <c r="A154" s="5" t="s">
        <v>131</v>
      </c>
      <c r="B154" s="2" t="s">
        <v>90</v>
      </c>
      <c r="C154" s="2" t="s">
        <v>134</v>
      </c>
      <c r="D154" s="2" t="s">
        <v>138</v>
      </c>
      <c r="E154" s="2" t="s">
        <v>132</v>
      </c>
      <c r="F154" s="13">
        <v>134</v>
      </c>
      <c r="G154" s="9">
        <v>134</v>
      </c>
      <c r="H154" s="16">
        <f t="shared" si="2"/>
        <v>100</v>
      </c>
    </row>
    <row r="155" spans="1:8" ht="38.25" outlineLevel="3">
      <c r="A155" s="5" t="s">
        <v>139</v>
      </c>
      <c r="B155" s="2" t="s">
        <v>90</v>
      </c>
      <c r="C155" s="2" t="s">
        <v>134</v>
      </c>
      <c r="D155" s="2" t="s">
        <v>140</v>
      </c>
      <c r="E155" s="2" t="s">
        <v>9</v>
      </c>
      <c r="F155" s="13">
        <v>536</v>
      </c>
      <c r="G155" s="9">
        <f>G156</f>
        <v>279.5</v>
      </c>
      <c r="H155" s="16">
        <f t="shared" si="2"/>
        <v>52.1455223880597</v>
      </c>
    </row>
    <row r="156" spans="1:8" ht="63.75" outlineLevel="4">
      <c r="A156" s="5" t="s">
        <v>131</v>
      </c>
      <c r="B156" s="2" t="s">
        <v>90</v>
      </c>
      <c r="C156" s="2" t="s">
        <v>134</v>
      </c>
      <c r="D156" s="2" t="s">
        <v>140</v>
      </c>
      <c r="E156" s="2" t="s">
        <v>132</v>
      </c>
      <c r="F156" s="13">
        <v>536</v>
      </c>
      <c r="G156" s="9">
        <v>279.5</v>
      </c>
      <c r="H156" s="16">
        <f t="shared" si="2"/>
        <v>52.1455223880597</v>
      </c>
    </row>
    <row r="157" spans="1:8" ht="38.25" outlineLevel="3">
      <c r="A157" s="5" t="s">
        <v>141</v>
      </c>
      <c r="B157" s="2" t="s">
        <v>90</v>
      </c>
      <c r="C157" s="2" t="s">
        <v>134</v>
      </c>
      <c r="D157" s="2" t="s">
        <v>142</v>
      </c>
      <c r="E157" s="2" t="s">
        <v>9</v>
      </c>
      <c r="F157" s="13">
        <v>1016.3</v>
      </c>
      <c r="G157" s="9">
        <f>G158</f>
        <v>1016.3</v>
      </c>
      <c r="H157" s="16">
        <f t="shared" si="2"/>
        <v>100</v>
      </c>
    </row>
    <row r="158" spans="1:8" ht="63.75" outlineLevel="4">
      <c r="A158" s="5" t="s">
        <v>131</v>
      </c>
      <c r="B158" s="2" t="s">
        <v>90</v>
      </c>
      <c r="C158" s="2" t="s">
        <v>134</v>
      </c>
      <c r="D158" s="2" t="s">
        <v>142</v>
      </c>
      <c r="E158" s="2" t="s">
        <v>132</v>
      </c>
      <c r="F158" s="13">
        <v>1016.3</v>
      </c>
      <c r="G158" s="9">
        <v>1016.3</v>
      </c>
      <c r="H158" s="16">
        <f t="shared" si="2"/>
        <v>100</v>
      </c>
    </row>
    <row r="159" spans="1:8" ht="38.25" outlineLevel="3">
      <c r="A159" s="5" t="s">
        <v>143</v>
      </c>
      <c r="B159" s="2" t="s">
        <v>90</v>
      </c>
      <c r="C159" s="2" t="s">
        <v>134</v>
      </c>
      <c r="D159" s="2" t="s">
        <v>144</v>
      </c>
      <c r="E159" s="2" t="s">
        <v>9</v>
      </c>
      <c r="F159" s="13">
        <v>2655</v>
      </c>
      <c r="G159" s="9">
        <f>G160</f>
        <v>1775.7</v>
      </c>
      <c r="H159" s="16">
        <f t="shared" si="2"/>
        <v>66.88135593220339</v>
      </c>
    </row>
    <row r="160" spans="1:8" ht="63.75" outlineLevel="4">
      <c r="A160" s="5" t="s">
        <v>131</v>
      </c>
      <c r="B160" s="2" t="s">
        <v>90</v>
      </c>
      <c r="C160" s="2" t="s">
        <v>134</v>
      </c>
      <c r="D160" s="2" t="s">
        <v>144</v>
      </c>
      <c r="E160" s="2" t="s">
        <v>132</v>
      </c>
      <c r="F160" s="13">
        <v>2655</v>
      </c>
      <c r="G160" s="9">
        <v>1775.7</v>
      </c>
      <c r="H160" s="16">
        <f t="shared" si="2"/>
        <v>66.88135593220339</v>
      </c>
    </row>
    <row r="161" spans="1:8" s="15" customFormat="1" ht="38.25">
      <c r="A161" s="18" t="s">
        <v>145</v>
      </c>
      <c r="B161" s="19" t="s">
        <v>132</v>
      </c>
      <c r="C161" s="19" t="s">
        <v>7</v>
      </c>
      <c r="D161" s="19" t="s">
        <v>8</v>
      </c>
      <c r="E161" s="19" t="s">
        <v>9</v>
      </c>
      <c r="F161" s="12">
        <v>17693.0486</v>
      </c>
      <c r="G161" s="8">
        <f>G162+G176+G180+G187+G198+G202</f>
        <v>11153.609999999999</v>
      </c>
      <c r="H161" s="8">
        <f t="shared" si="2"/>
        <v>63.039503548303145</v>
      </c>
    </row>
    <row r="162" spans="1:8" ht="12.75" outlineLevel="1">
      <c r="A162" s="5" t="s">
        <v>146</v>
      </c>
      <c r="B162" s="2" t="s">
        <v>132</v>
      </c>
      <c r="C162" s="2" t="s">
        <v>147</v>
      </c>
      <c r="D162" s="2" t="s">
        <v>8</v>
      </c>
      <c r="E162" s="2" t="s">
        <v>9</v>
      </c>
      <c r="F162" s="13">
        <v>3749.7089</v>
      </c>
      <c r="G162" s="9">
        <f>G163+G170+G173</f>
        <v>2561.4800000000005</v>
      </c>
      <c r="H162" s="16">
        <f t="shared" si="2"/>
        <v>68.31143612241473</v>
      </c>
    </row>
    <row r="163" spans="1:8" ht="63.75" outlineLevel="2">
      <c r="A163" s="5" t="s">
        <v>148</v>
      </c>
      <c r="B163" s="2" t="s">
        <v>132</v>
      </c>
      <c r="C163" s="2" t="s">
        <v>149</v>
      </c>
      <c r="D163" s="2" t="s">
        <v>8</v>
      </c>
      <c r="E163" s="2" t="s">
        <v>9</v>
      </c>
      <c r="F163" s="13">
        <v>3650.8</v>
      </c>
      <c r="G163" s="9">
        <f>G164+G166+G168</f>
        <v>2537.1800000000003</v>
      </c>
      <c r="H163" s="16">
        <f t="shared" si="2"/>
        <v>69.49654870165443</v>
      </c>
    </row>
    <row r="164" spans="1:8" ht="12.75" outlineLevel="3">
      <c r="A164" s="5" t="s">
        <v>150</v>
      </c>
      <c r="B164" s="2" t="s">
        <v>132</v>
      </c>
      <c r="C164" s="2" t="s">
        <v>149</v>
      </c>
      <c r="D164" s="2" t="s">
        <v>151</v>
      </c>
      <c r="E164" s="2" t="s">
        <v>9</v>
      </c>
      <c r="F164" s="13">
        <v>2138.8</v>
      </c>
      <c r="G164" s="9">
        <f>G165</f>
        <v>1395.98</v>
      </c>
      <c r="H164" s="16">
        <f t="shared" si="2"/>
        <v>65.26930989339816</v>
      </c>
    </row>
    <row r="165" spans="1:8" ht="38.25" outlineLevel="4">
      <c r="A165" s="5" t="s">
        <v>152</v>
      </c>
      <c r="B165" s="2" t="s">
        <v>132</v>
      </c>
      <c r="C165" s="2" t="s">
        <v>149</v>
      </c>
      <c r="D165" s="2" t="s">
        <v>151</v>
      </c>
      <c r="E165" s="2" t="s">
        <v>6</v>
      </c>
      <c r="F165" s="13">
        <v>2138.8</v>
      </c>
      <c r="G165" s="9">
        <v>1395.98</v>
      </c>
      <c r="H165" s="16">
        <f t="shared" si="2"/>
        <v>65.26930989339816</v>
      </c>
    </row>
    <row r="166" spans="1:8" ht="38.25" outlineLevel="3">
      <c r="A166" s="5" t="s">
        <v>57</v>
      </c>
      <c r="B166" s="2" t="s">
        <v>132</v>
      </c>
      <c r="C166" s="2" t="s">
        <v>149</v>
      </c>
      <c r="D166" s="2" t="s">
        <v>58</v>
      </c>
      <c r="E166" s="2" t="s">
        <v>9</v>
      </c>
      <c r="F166" s="13">
        <v>1498</v>
      </c>
      <c r="G166" s="9">
        <f>G167</f>
        <v>1127.2</v>
      </c>
      <c r="H166" s="16">
        <f t="shared" si="2"/>
        <v>75.24699599465954</v>
      </c>
    </row>
    <row r="167" spans="1:8" ht="38.25" outlineLevel="4">
      <c r="A167" s="5" t="s">
        <v>152</v>
      </c>
      <c r="B167" s="2" t="s">
        <v>132</v>
      </c>
      <c r="C167" s="2" t="s">
        <v>149</v>
      </c>
      <c r="D167" s="2" t="s">
        <v>58</v>
      </c>
      <c r="E167" s="2" t="s">
        <v>6</v>
      </c>
      <c r="F167" s="13">
        <v>1498</v>
      </c>
      <c r="G167" s="9">
        <v>1127.2</v>
      </c>
      <c r="H167" s="16">
        <f t="shared" si="2"/>
        <v>75.24699599465954</v>
      </c>
    </row>
    <row r="168" spans="1:8" ht="38.25" outlineLevel="3">
      <c r="A168" s="5" t="s">
        <v>153</v>
      </c>
      <c r="B168" s="2" t="s">
        <v>132</v>
      </c>
      <c r="C168" s="2" t="s">
        <v>149</v>
      </c>
      <c r="D168" s="2" t="s">
        <v>154</v>
      </c>
      <c r="E168" s="2" t="s">
        <v>9</v>
      </c>
      <c r="F168" s="13">
        <v>14</v>
      </c>
      <c r="G168" s="9">
        <f>G169</f>
        <v>14</v>
      </c>
      <c r="H168" s="16">
        <f t="shared" si="2"/>
        <v>100</v>
      </c>
    </row>
    <row r="169" spans="1:8" ht="12.75" outlineLevel="4">
      <c r="A169" s="5" t="s">
        <v>155</v>
      </c>
      <c r="B169" s="2" t="s">
        <v>132</v>
      </c>
      <c r="C169" s="2" t="s">
        <v>149</v>
      </c>
      <c r="D169" s="2" t="s">
        <v>154</v>
      </c>
      <c r="E169" s="2" t="s">
        <v>156</v>
      </c>
      <c r="F169" s="13">
        <v>14</v>
      </c>
      <c r="G169" s="9">
        <v>14</v>
      </c>
      <c r="H169" s="16">
        <f t="shared" si="2"/>
        <v>100</v>
      </c>
    </row>
    <row r="170" spans="1:8" ht="12.75" outlineLevel="2">
      <c r="A170" s="5" t="s">
        <v>157</v>
      </c>
      <c r="B170" s="2" t="s">
        <v>132</v>
      </c>
      <c r="C170" s="2" t="s">
        <v>158</v>
      </c>
      <c r="D170" s="2" t="s">
        <v>8</v>
      </c>
      <c r="E170" s="2" t="s">
        <v>9</v>
      </c>
      <c r="F170" s="13">
        <v>66.2089</v>
      </c>
      <c r="G170" s="9">
        <f>G171</f>
        <v>0</v>
      </c>
      <c r="H170" s="16">
        <f t="shared" si="2"/>
        <v>0</v>
      </c>
    </row>
    <row r="171" spans="1:8" ht="25.5" outlineLevel="3">
      <c r="A171" s="5" t="s">
        <v>63</v>
      </c>
      <c r="B171" s="2" t="s">
        <v>132</v>
      </c>
      <c r="C171" s="2" t="s">
        <v>158</v>
      </c>
      <c r="D171" s="2" t="s">
        <v>64</v>
      </c>
      <c r="E171" s="2" t="s">
        <v>9</v>
      </c>
      <c r="F171" s="13">
        <v>66.2089</v>
      </c>
      <c r="G171" s="9">
        <f>G172</f>
        <v>0</v>
      </c>
      <c r="H171" s="16">
        <f t="shared" si="2"/>
        <v>0</v>
      </c>
    </row>
    <row r="172" spans="1:8" ht="12.75" outlineLevel="4">
      <c r="A172" s="5" t="s">
        <v>159</v>
      </c>
      <c r="B172" s="2" t="s">
        <v>132</v>
      </c>
      <c r="C172" s="2" t="s">
        <v>158</v>
      </c>
      <c r="D172" s="2" t="s">
        <v>64</v>
      </c>
      <c r="E172" s="2" t="s">
        <v>160</v>
      </c>
      <c r="F172" s="13">
        <v>66.2089</v>
      </c>
      <c r="G172" s="9">
        <v>0</v>
      </c>
      <c r="H172" s="16">
        <f t="shared" si="2"/>
        <v>0</v>
      </c>
    </row>
    <row r="173" spans="1:8" ht="12.75" outlineLevel="2">
      <c r="A173" s="5" t="s">
        <v>161</v>
      </c>
      <c r="B173" s="2" t="s">
        <v>132</v>
      </c>
      <c r="C173" s="2" t="s">
        <v>162</v>
      </c>
      <c r="D173" s="2" t="s">
        <v>8</v>
      </c>
      <c r="E173" s="2" t="s">
        <v>9</v>
      </c>
      <c r="F173" s="13">
        <v>32.7</v>
      </c>
      <c r="G173" s="9">
        <f>G174</f>
        <v>24.3</v>
      </c>
      <c r="H173" s="16">
        <f t="shared" si="2"/>
        <v>74.31192660550458</v>
      </c>
    </row>
    <row r="174" spans="1:8" ht="63.75" outlineLevel="3">
      <c r="A174" s="5" t="s">
        <v>163</v>
      </c>
      <c r="B174" s="2" t="s">
        <v>132</v>
      </c>
      <c r="C174" s="2" t="s">
        <v>162</v>
      </c>
      <c r="D174" s="2" t="s">
        <v>164</v>
      </c>
      <c r="E174" s="2" t="s">
        <v>9</v>
      </c>
      <c r="F174" s="13">
        <v>32.7</v>
      </c>
      <c r="G174" s="9">
        <f>G175</f>
        <v>24.3</v>
      </c>
      <c r="H174" s="16">
        <f t="shared" si="2"/>
        <v>74.31192660550458</v>
      </c>
    </row>
    <row r="175" spans="1:8" ht="38.25" outlineLevel="4">
      <c r="A175" s="5" t="s">
        <v>152</v>
      </c>
      <c r="B175" s="2" t="s">
        <v>132</v>
      </c>
      <c r="C175" s="2" t="s">
        <v>162</v>
      </c>
      <c r="D175" s="2" t="s">
        <v>164</v>
      </c>
      <c r="E175" s="2" t="s">
        <v>6</v>
      </c>
      <c r="F175" s="13">
        <v>32.7</v>
      </c>
      <c r="G175" s="9">
        <v>24.3</v>
      </c>
      <c r="H175" s="16">
        <f t="shared" si="2"/>
        <v>74.31192660550458</v>
      </c>
    </row>
    <row r="176" spans="1:8" ht="12.75" outlineLevel="1">
      <c r="A176" s="5" t="s">
        <v>165</v>
      </c>
      <c r="B176" s="2" t="s">
        <v>132</v>
      </c>
      <c r="C176" s="2" t="s">
        <v>166</v>
      </c>
      <c r="D176" s="2" t="s">
        <v>8</v>
      </c>
      <c r="E176" s="2" t="s">
        <v>9</v>
      </c>
      <c r="F176" s="13">
        <v>553.5</v>
      </c>
      <c r="G176" s="9">
        <f>G177</f>
        <v>468.1</v>
      </c>
      <c r="H176" s="16">
        <f t="shared" si="2"/>
        <v>84.57091237579043</v>
      </c>
    </row>
    <row r="177" spans="1:8" ht="25.5" outlineLevel="2">
      <c r="A177" s="5" t="s">
        <v>167</v>
      </c>
      <c r="B177" s="2" t="s">
        <v>132</v>
      </c>
      <c r="C177" s="2" t="s">
        <v>168</v>
      </c>
      <c r="D177" s="2" t="s">
        <v>8</v>
      </c>
      <c r="E177" s="2" t="s">
        <v>9</v>
      </c>
      <c r="F177" s="13">
        <v>553.5</v>
      </c>
      <c r="G177" s="9">
        <f>G178</f>
        <v>468.1</v>
      </c>
      <c r="H177" s="16">
        <f t="shared" si="2"/>
        <v>84.57091237579043</v>
      </c>
    </row>
    <row r="178" spans="1:8" ht="38.25" outlineLevel="3">
      <c r="A178" s="5" t="s">
        <v>169</v>
      </c>
      <c r="B178" s="2" t="s">
        <v>132</v>
      </c>
      <c r="C178" s="2" t="s">
        <v>168</v>
      </c>
      <c r="D178" s="2" t="s">
        <v>170</v>
      </c>
      <c r="E178" s="2" t="s">
        <v>9</v>
      </c>
      <c r="F178" s="13">
        <v>553.5</v>
      </c>
      <c r="G178" s="9">
        <f>G179</f>
        <v>468.1</v>
      </c>
      <c r="H178" s="16">
        <f t="shared" si="2"/>
        <v>84.57091237579043</v>
      </c>
    </row>
    <row r="179" spans="1:8" ht="38.25" outlineLevel="4">
      <c r="A179" s="5" t="s">
        <v>152</v>
      </c>
      <c r="B179" s="2" t="s">
        <v>132</v>
      </c>
      <c r="C179" s="2" t="s">
        <v>168</v>
      </c>
      <c r="D179" s="2" t="s">
        <v>170</v>
      </c>
      <c r="E179" s="2" t="s">
        <v>6</v>
      </c>
      <c r="F179" s="13">
        <v>553.5</v>
      </c>
      <c r="G179" s="9">
        <v>468.1</v>
      </c>
      <c r="H179" s="16">
        <f t="shared" si="2"/>
        <v>84.57091237579043</v>
      </c>
    </row>
    <row r="180" spans="1:8" ht="12.75" outlineLevel="1">
      <c r="A180" s="5" t="s">
        <v>171</v>
      </c>
      <c r="B180" s="2" t="s">
        <v>132</v>
      </c>
      <c r="C180" s="2" t="s">
        <v>172</v>
      </c>
      <c r="D180" s="2" t="s">
        <v>8</v>
      </c>
      <c r="E180" s="2" t="s">
        <v>9</v>
      </c>
      <c r="F180" s="13">
        <v>782.98</v>
      </c>
      <c r="G180" s="9">
        <f>G181+G184</f>
        <v>687.98</v>
      </c>
      <c r="H180" s="16">
        <f t="shared" si="2"/>
        <v>87.86686760836803</v>
      </c>
    </row>
    <row r="181" spans="1:8" ht="12.75" outlineLevel="2">
      <c r="A181" s="5" t="s">
        <v>173</v>
      </c>
      <c r="B181" s="2" t="s">
        <v>132</v>
      </c>
      <c r="C181" s="2" t="s">
        <v>174</v>
      </c>
      <c r="D181" s="2" t="s">
        <v>8</v>
      </c>
      <c r="E181" s="2" t="s">
        <v>9</v>
      </c>
      <c r="F181" s="13">
        <v>687.98</v>
      </c>
      <c r="G181" s="9">
        <f>G182</f>
        <v>687.98</v>
      </c>
      <c r="H181" s="16">
        <f t="shared" si="2"/>
        <v>100</v>
      </c>
    </row>
    <row r="182" spans="1:8" ht="51" outlineLevel="3">
      <c r="A182" s="5" t="s">
        <v>175</v>
      </c>
      <c r="B182" s="2" t="s">
        <v>132</v>
      </c>
      <c r="C182" s="2" t="s">
        <v>174</v>
      </c>
      <c r="D182" s="2" t="s">
        <v>176</v>
      </c>
      <c r="E182" s="2" t="s">
        <v>9</v>
      </c>
      <c r="F182" s="13">
        <v>687.98</v>
      </c>
      <c r="G182" s="9">
        <f>G183</f>
        <v>687.98</v>
      </c>
      <c r="H182" s="16">
        <f t="shared" si="2"/>
        <v>100</v>
      </c>
    </row>
    <row r="183" spans="1:8" ht="38.25" outlineLevel="4">
      <c r="A183" s="5" t="s">
        <v>152</v>
      </c>
      <c r="B183" s="2" t="s">
        <v>132</v>
      </c>
      <c r="C183" s="2" t="s">
        <v>174</v>
      </c>
      <c r="D183" s="2" t="s">
        <v>176</v>
      </c>
      <c r="E183" s="2" t="s">
        <v>6</v>
      </c>
      <c r="F183" s="13">
        <v>687.98</v>
      </c>
      <c r="G183" s="9">
        <v>687.98</v>
      </c>
      <c r="H183" s="16">
        <f t="shared" si="2"/>
        <v>100</v>
      </c>
    </row>
    <row r="184" spans="1:8" ht="25.5" outlineLevel="2">
      <c r="A184" s="5" t="s">
        <v>177</v>
      </c>
      <c r="B184" s="2" t="s">
        <v>132</v>
      </c>
      <c r="C184" s="2" t="s">
        <v>178</v>
      </c>
      <c r="D184" s="2" t="s">
        <v>8</v>
      </c>
      <c r="E184" s="2" t="s">
        <v>9</v>
      </c>
      <c r="F184" s="13">
        <v>95</v>
      </c>
      <c r="G184" s="9">
        <f>G185</f>
        <v>0</v>
      </c>
      <c r="H184" s="16">
        <f t="shared" si="2"/>
        <v>0</v>
      </c>
    </row>
    <row r="185" spans="1:8" ht="38.25" outlineLevel="3">
      <c r="A185" s="5" t="s">
        <v>179</v>
      </c>
      <c r="B185" s="2" t="s">
        <v>132</v>
      </c>
      <c r="C185" s="2" t="s">
        <v>178</v>
      </c>
      <c r="D185" s="2" t="s">
        <v>180</v>
      </c>
      <c r="E185" s="2" t="s">
        <v>9</v>
      </c>
      <c r="F185" s="13">
        <v>95</v>
      </c>
      <c r="G185" s="9">
        <f>G186</f>
        <v>0</v>
      </c>
      <c r="H185" s="16">
        <f t="shared" si="2"/>
        <v>0</v>
      </c>
    </row>
    <row r="186" spans="1:8" ht="12.75" outlineLevel="4">
      <c r="A186" s="5" t="s">
        <v>155</v>
      </c>
      <c r="B186" s="2" t="s">
        <v>132</v>
      </c>
      <c r="C186" s="2" t="s">
        <v>178</v>
      </c>
      <c r="D186" s="2" t="s">
        <v>180</v>
      </c>
      <c r="E186" s="2" t="s">
        <v>156</v>
      </c>
      <c r="F186" s="13">
        <v>95</v>
      </c>
      <c r="G186" s="9">
        <v>0</v>
      </c>
      <c r="H186" s="16">
        <f t="shared" si="2"/>
        <v>0</v>
      </c>
    </row>
    <row r="187" spans="1:8" ht="12.75" outlineLevel="1">
      <c r="A187" s="5" t="s">
        <v>181</v>
      </c>
      <c r="B187" s="2" t="s">
        <v>132</v>
      </c>
      <c r="C187" s="2" t="s">
        <v>182</v>
      </c>
      <c r="D187" s="2" t="s">
        <v>8</v>
      </c>
      <c r="E187" s="2" t="s">
        <v>9</v>
      </c>
      <c r="F187" s="13">
        <v>4066.9647</v>
      </c>
      <c r="G187" s="9">
        <f>G188+G193</f>
        <v>666.8199999999999</v>
      </c>
      <c r="H187" s="16">
        <f t="shared" si="2"/>
        <v>16.39601150214065</v>
      </c>
    </row>
    <row r="188" spans="1:8" ht="12.75" outlineLevel="2">
      <c r="A188" s="5" t="s">
        <v>183</v>
      </c>
      <c r="B188" s="2" t="s">
        <v>132</v>
      </c>
      <c r="C188" s="2" t="s">
        <v>184</v>
      </c>
      <c r="D188" s="2" t="s">
        <v>8</v>
      </c>
      <c r="E188" s="2" t="s">
        <v>9</v>
      </c>
      <c r="F188" s="13">
        <v>3855.0857</v>
      </c>
      <c r="G188" s="9">
        <f>G189+G191</f>
        <v>455.09</v>
      </c>
      <c r="H188" s="16">
        <f t="shared" si="2"/>
        <v>11.804925633689543</v>
      </c>
    </row>
    <row r="189" spans="1:8" ht="25.5" outlineLevel="3">
      <c r="A189" s="5" t="s">
        <v>63</v>
      </c>
      <c r="B189" s="2" t="s">
        <v>132</v>
      </c>
      <c r="C189" s="2" t="s">
        <v>184</v>
      </c>
      <c r="D189" s="2" t="s">
        <v>64</v>
      </c>
      <c r="E189" s="2" t="s">
        <v>9</v>
      </c>
      <c r="F189" s="13">
        <v>455.0857</v>
      </c>
      <c r="G189" s="9">
        <f>G190</f>
        <v>455.09</v>
      </c>
      <c r="H189" s="16">
        <f t="shared" si="2"/>
        <v>100.00094487697592</v>
      </c>
    </row>
    <row r="190" spans="1:8" ht="12.75" outlineLevel="4">
      <c r="A190" s="5" t="s">
        <v>155</v>
      </c>
      <c r="B190" s="2" t="s">
        <v>132</v>
      </c>
      <c r="C190" s="2" t="s">
        <v>184</v>
      </c>
      <c r="D190" s="2" t="s">
        <v>64</v>
      </c>
      <c r="E190" s="2" t="s">
        <v>156</v>
      </c>
      <c r="F190" s="13">
        <v>455.0857</v>
      </c>
      <c r="G190" s="9">
        <v>455.09</v>
      </c>
      <c r="H190" s="16">
        <f t="shared" si="2"/>
        <v>100.00094487697592</v>
      </c>
    </row>
    <row r="191" spans="1:8" ht="89.25" outlineLevel="3">
      <c r="A191" s="5" t="s">
        <v>185</v>
      </c>
      <c r="B191" s="2" t="s">
        <v>132</v>
      </c>
      <c r="C191" s="2" t="s">
        <v>184</v>
      </c>
      <c r="D191" s="2" t="s">
        <v>186</v>
      </c>
      <c r="E191" s="2" t="s">
        <v>9</v>
      </c>
      <c r="F191" s="13">
        <v>3400</v>
      </c>
      <c r="G191" s="9">
        <f>G192</f>
        <v>0</v>
      </c>
      <c r="H191" s="16">
        <f t="shared" si="2"/>
        <v>0</v>
      </c>
    </row>
    <row r="192" spans="1:8" ht="12.75" outlineLevel="4">
      <c r="A192" s="5" t="s">
        <v>155</v>
      </c>
      <c r="B192" s="2" t="s">
        <v>132</v>
      </c>
      <c r="C192" s="2" t="s">
        <v>184</v>
      </c>
      <c r="D192" s="2" t="s">
        <v>186</v>
      </c>
      <c r="E192" s="2" t="s">
        <v>156</v>
      </c>
      <c r="F192" s="13">
        <v>3400</v>
      </c>
      <c r="G192" s="9">
        <v>0</v>
      </c>
      <c r="H192" s="16">
        <f t="shared" si="2"/>
        <v>0</v>
      </c>
    </row>
    <row r="193" spans="1:8" ht="12.75" outlineLevel="2">
      <c r="A193" s="5" t="s">
        <v>187</v>
      </c>
      <c r="B193" s="2" t="s">
        <v>132</v>
      </c>
      <c r="C193" s="2" t="s">
        <v>188</v>
      </c>
      <c r="D193" s="2" t="s">
        <v>8</v>
      </c>
      <c r="E193" s="2" t="s">
        <v>9</v>
      </c>
      <c r="F193" s="13">
        <v>211.879</v>
      </c>
      <c r="G193" s="9">
        <f>G194+G196</f>
        <v>211.73000000000002</v>
      </c>
      <c r="H193" s="16">
        <f t="shared" si="2"/>
        <v>99.929676843859</v>
      </c>
    </row>
    <row r="194" spans="1:8" ht="25.5" outlineLevel="3">
      <c r="A194" s="5" t="s">
        <v>63</v>
      </c>
      <c r="B194" s="2" t="s">
        <v>132</v>
      </c>
      <c r="C194" s="2" t="s">
        <v>188</v>
      </c>
      <c r="D194" s="2" t="s">
        <v>64</v>
      </c>
      <c r="E194" s="2" t="s">
        <v>9</v>
      </c>
      <c r="F194" s="13">
        <v>99.789</v>
      </c>
      <c r="G194" s="9">
        <f>G195</f>
        <v>99.79</v>
      </c>
      <c r="H194" s="16">
        <f t="shared" si="2"/>
        <v>100.00100211446153</v>
      </c>
    </row>
    <row r="195" spans="1:8" ht="12.75" outlineLevel="4">
      <c r="A195" s="5" t="s">
        <v>155</v>
      </c>
      <c r="B195" s="2" t="s">
        <v>132</v>
      </c>
      <c r="C195" s="2" t="s">
        <v>188</v>
      </c>
      <c r="D195" s="2" t="s">
        <v>64</v>
      </c>
      <c r="E195" s="2" t="s">
        <v>156</v>
      </c>
      <c r="F195" s="13">
        <v>99.789</v>
      </c>
      <c r="G195" s="9">
        <v>99.79</v>
      </c>
      <c r="H195" s="16">
        <f t="shared" si="2"/>
        <v>100.00100211446153</v>
      </c>
    </row>
    <row r="196" spans="1:8" ht="89.25" outlineLevel="3">
      <c r="A196" s="5" t="s">
        <v>189</v>
      </c>
      <c r="B196" s="2" t="s">
        <v>132</v>
      </c>
      <c r="C196" s="2" t="s">
        <v>188</v>
      </c>
      <c r="D196" s="2" t="s">
        <v>190</v>
      </c>
      <c r="E196" s="2" t="s">
        <v>9</v>
      </c>
      <c r="F196" s="13">
        <v>112.09</v>
      </c>
      <c r="G196" s="9">
        <f>G197</f>
        <v>111.94</v>
      </c>
      <c r="H196" s="16">
        <f t="shared" si="2"/>
        <v>99.86617896333303</v>
      </c>
    </row>
    <row r="197" spans="1:8" ht="38.25" outlineLevel="4">
      <c r="A197" s="5" t="s">
        <v>152</v>
      </c>
      <c r="B197" s="2" t="s">
        <v>132</v>
      </c>
      <c r="C197" s="2" t="s">
        <v>188</v>
      </c>
      <c r="D197" s="2" t="s">
        <v>190</v>
      </c>
      <c r="E197" s="2" t="s">
        <v>6</v>
      </c>
      <c r="F197" s="13">
        <v>112.09</v>
      </c>
      <c r="G197" s="9">
        <v>111.94</v>
      </c>
      <c r="H197" s="16">
        <f t="shared" si="2"/>
        <v>99.86617896333303</v>
      </c>
    </row>
    <row r="198" spans="1:8" ht="25.5" outlineLevel="1">
      <c r="A198" s="5" t="s">
        <v>191</v>
      </c>
      <c r="B198" s="2" t="s">
        <v>132</v>
      </c>
      <c r="C198" s="2" t="s">
        <v>192</v>
      </c>
      <c r="D198" s="2" t="s">
        <v>8</v>
      </c>
      <c r="E198" s="2" t="s">
        <v>9</v>
      </c>
      <c r="F198" s="13">
        <v>403</v>
      </c>
      <c r="G198" s="9">
        <f>G199</f>
        <v>4.2</v>
      </c>
      <c r="H198" s="16">
        <f t="shared" si="2"/>
        <v>1.0421836228287842</v>
      </c>
    </row>
    <row r="199" spans="1:8" ht="25.5" outlineLevel="2">
      <c r="A199" s="5" t="s">
        <v>193</v>
      </c>
      <c r="B199" s="2" t="s">
        <v>132</v>
      </c>
      <c r="C199" s="2" t="s">
        <v>194</v>
      </c>
      <c r="D199" s="2" t="s">
        <v>8</v>
      </c>
      <c r="E199" s="2" t="s">
        <v>9</v>
      </c>
      <c r="F199" s="13">
        <v>403</v>
      </c>
      <c r="G199" s="16">
        <f>G200</f>
        <v>4.2</v>
      </c>
      <c r="H199" s="16">
        <f t="shared" si="2"/>
        <v>1.0421836228287842</v>
      </c>
    </row>
    <row r="200" spans="1:8" ht="25.5" outlineLevel="3">
      <c r="A200" s="5" t="s">
        <v>195</v>
      </c>
      <c r="B200" s="2" t="s">
        <v>132</v>
      </c>
      <c r="C200" s="2" t="s">
        <v>194</v>
      </c>
      <c r="D200" s="2" t="s">
        <v>196</v>
      </c>
      <c r="E200" s="2" t="s">
        <v>9</v>
      </c>
      <c r="F200" s="13">
        <v>403</v>
      </c>
      <c r="G200" s="9">
        <f>G201</f>
        <v>4.2</v>
      </c>
      <c r="H200" s="16">
        <f t="shared" si="2"/>
        <v>1.0421836228287842</v>
      </c>
    </row>
    <row r="201" spans="1:8" ht="38.25" outlineLevel="4">
      <c r="A201" s="5" t="s">
        <v>152</v>
      </c>
      <c r="B201" s="2" t="s">
        <v>132</v>
      </c>
      <c r="C201" s="2" t="s">
        <v>194</v>
      </c>
      <c r="D201" s="2" t="s">
        <v>196</v>
      </c>
      <c r="E201" s="2" t="s">
        <v>6</v>
      </c>
      <c r="F201" s="13">
        <v>403</v>
      </c>
      <c r="G201" s="9">
        <v>4.2</v>
      </c>
      <c r="H201" s="16">
        <f aca="true" t="shared" si="3" ref="H201:H264">G201/F201*100</f>
        <v>1.0421836228287842</v>
      </c>
    </row>
    <row r="202" spans="1:8" ht="51" outlineLevel="1">
      <c r="A202" s="5" t="s">
        <v>197</v>
      </c>
      <c r="B202" s="2" t="s">
        <v>132</v>
      </c>
      <c r="C202" s="2" t="s">
        <v>198</v>
      </c>
      <c r="D202" s="2" t="s">
        <v>8</v>
      </c>
      <c r="E202" s="2" t="s">
        <v>9</v>
      </c>
      <c r="F202" s="13">
        <v>8136.895</v>
      </c>
      <c r="G202" s="9">
        <f>G203+G208</f>
        <v>6765.029999999999</v>
      </c>
      <c r="H202" s="16">
        <f t="shared" si="3"/>
        <v>83.14019045348377</v>
      </c>
    </row>
    <row r="203" spans="1:8" ht="38.25" outlineLevel="2">
      <c r="A203" s="5" t="s">
        <v>199</v>
      </c>
      <c r="B203" s="2" t="s">
        <v>132</v>
      </c>
      <c r="C203" s="2" t="s">
        <v>200</v>
      </c>
      <c r="D203" s="2" t="s">
        <v>8</v>
      </c>
      <c r="E203" s="2" t="s">
        <v>9</v>
      </c>
      <c r="F203" s="13">
        <v>7619</v>
      </c>
      <c r="G203" s="9">
        <f>G204+G206</f>
        <v>6247.129999999999</v>
      </c>
      <c r="H203" s="16">
        <f t="shared" si="3"/>
        <v>81.99409371308569</v>
      </c>
    </row>
    <row r="204" spans="1:8" ht="25.5" outlineLevel="3">
      <c r="A204" s="5" t="s">
        <v>201</v>
      </c>
      <c r="B204" s="2" t="s">
        <v>132</v>
      </c>
      <c r="C204" s="2" t="s">
        <v>200</v>
      </c>
      <c r="D204" s="2" t="s">
        <v>202</v>
      </c>
      <c r="E204" s="2" t="s">
        <v>9</v>
      </c>
      <c r="F204" s="13">
        <v>4113</v>
      </c>
      <c r="G204" s="9">
        <f>G205</f>
        <v>3117.24</v>
      </c>
      <c r="H204" s="16">
        <f t="shared" si="3"/>
        <v>75.78993435448577</v>
      </c>
    </row>
    <row r="205" spans="1:8" ht="38.25" outlineLevel="4">
      <c r="A205" s="5" t="s">
        <v>152</v>
      </c>
      <c r="B205" s="2" t="s">
        <v>132</v>
      </c>
      <c r="C205" s="2" t="s">
        <v>200</v>
      </c>
      <c r="D205" s="2" t="s">
        <v>202</v>
      </c>
      <c r="E205" s="2" t="s">
        <v>6</v>
      </c>
      <c r="F205" s="13">
        <v>4113</v>
      </c>
      <c r="G205" s="9">
        <v>3117.24</v>
      </c>
      <c r="H205" s="16">
        <f t="shared" si="3"/>
        <v>75.78993435448577</v>
      </c>
    </row>
    <row r="206" spans="1:8" ht="38.25" outlineLevel="3">
      <c r="A206" s="5" t="s">
        <v>203</v>
      </c>
      <c r="B206" s="2" t="s">
        <v>132</v>
      </c>
      <c r="C206" s="2" t="s">
        <v>200</v>
      </c>
      <c r="D206" s="2" t="s">
        <v>204</v>
      </c>
      <c r="E206" s="2" t="s">
        <v>9</v>
      </c>
      <c r="F206" s="13">
        <v>3506</v>
      </c>
      <c r="G206" s="9">
        <f>G207</f>
        <v>3129.89</v>
      </c>
      <c r="H206" s="16">
        <f t="shared" si="3"/>
        <v>89.27239018824872</v>
      </c>
    </row>
    <row r="207" spans="1:8" ht="38.25" outlineLevel="4">
      <c r="A207" s="5" t="s">
        <v>152</v>
      </c>
      <c r="B207" s="2" t="s">
        <v>132</v>
      </c>
      <c r="C207" s="2" t="s">
        <v>200</v>
      </c>
      <c r="D207" s="2" t="s">
        <v>204</v>
      </c>
      <c r="E207" s="2" t="s">
        <v>6</v>
      </c>
      <c r="F207" s="13">
        <v>3506</v>
      </c>
      <c r="G207" s="9">
        <v>3129.89</v>
      </c>
      <c r="H207" s="16">
        <f t="shared" si="3"/>
        <v>89.27239018824872</v>
      </c>
    </row>
    <row r="208" spans="1:8" ht="51" outlineLevel="2">
      <c r="A208" s="5" t="s">
        <v>205</v>
      </c>
      <c r="B208" s="2" t="s">
        <v>132</v>
      </c>
      <c r="C208" s="2" t="s">
        <v>206</v>
      </c>
      <c r="D208" s="2" t="s">
        <v>8</v>
      </c>
      <c r="E208" s="2" t="s">
        <v>9</v>
      </c>
      <c r="F208" s="13">
        <v>517.895</v>
      </c>
      <c r="G208" s="9">
        <f>G209+G211</f>
        <v>517.9</v>
      </c>
      <c r="H208" s="16">
        <f t="shared" si="3"/>
        <v>100.0009654466639</v>
      </c>
    </row>
    <row r="209" spans="1:8" ht="114.75" outlineLevel="3">
      <c r="A209" s="5" t="s">
        <v>207</v>
      </c>
      <c r="B209" s="2" t="s">
        <v>132</v>
      </c>
      <c r="C209" s="2" t="s">
        <v>206</v>
      </c>
      <c r="D209" s="2" t="s">
        <v>208</v>
      </c>
      <c r="E209" s="2" t="s">
        <v>9</v>
      </c>
      <c r="F209" s="13">
        <v>217.895</v>
      </c>
      <c r="G209" s="9">
        <f>G210</f>
        <v>217.9</v>
      </c>
      <c r="H209" s="16">
        <f t="shared" si="3"/>
        <v>100.00229468321898</v>
      </c>
    </row>
    <row r="210" spans="1:8" ht="38.25" outlineLevel="4">
      <c r="A210" s="5" t="s">
        <v>152</v>
      </c>
      <c r="B210" s="2" t="s">
        <v>132</v>
      </c>
      <c r="C210" s="2" t="s">
        <v>206</v>
      </c>
      <c r="D210" s="2" t="s">
        <v>208</v>
      </c>
      <c r="E210" s="2" t="s">
        <v>6</v>
      </c>
      <c r="F210" s="13">
        <v>217.895</v>
      </c>
      <c r="G210" s="9">
        <v>217.9</v>
      </c>
      <c r="H210" s="16">
        <f t="shared" si="3"/>
        <v>100.00229468321898</v>
      </c>
    </row>
    <row r="211" spans="1:8" ht="38.25" outlineLevel="3">
      <c r="A211" s="5" t="s">
        <v>209</v>
      </c>
      <c r="B211" s="2" t="s">
        <v>132</v>
      </c>
      <c r="C211" s="2" t="s">
        <v>206</v>
      </c>
      <c r="D211" s="2" t="s">
        <v>210</v>
      </c>
      <c r="E211" s="2" t="s">
        <v>9</v>
      </c>
      <c r="F211" s="13">
        <v>300</v>
      </c>
      <c r="G211" s="9">
        <f>G212</f>
        <v>300</v>
      </c>
      <c r="H211" s="16">
        <f t="shared" si="3"/>
        <v>100</v>
      </c>
    </row>
    <row r="212" spans="1:8" ht="38.25" outlineLevel="4">
      <c r="A212" s="5" t="s">
        <v>152</v>
      </c>
      <c r="B212" s="2" t="s">
        <v>132</v>
      </c>
      <c r="C212" s="2" t="s">
        <v>206</v>
      </c>
      <c r="D212" s="2" t="s">
        <v>210</v>
      </c>
      <c r="E212" s="2" t="s">
        <v>6</v>
      </c>
      <c r="F212" s="13">
        <v>300</v>
      </c>
      <c r="G212" s="9">
        <v>300</v>
      </c>
      <c r="H212" s="16">
        <f t="shared" si="3"/>
        <v>100</v>
      </c>
    </row>
    <row r="213" spans="1:8" s="15" customFormat="1" ht="38.25">
      <c r="A213" s="18" t="s">
        <v>211</v>
      </c>
      <c r="B213" s="19" t="s">
        <v>212</v>
      </c>
      <c r="C213" s="19" t="s">
        <v>7</v>
      </c>
      <c r="D213" s="19" t="s">
        <v>8</v>
      </c>
      <c r="E213" s="19" t="s">
        <v>9</v>
      </c>
      <c r="F213" s="12">
        <v>1948.7</v>
      </c>
      <c r="G213" s="8">
        <f>G214+G225</f>
        <v>1507.4999999999998</v>
      </c>
      <c r="H213" s="8">
        <f t="shared" si="3"/>
        <v>77.35926515112638</v>
      </c>
    </row>
    <row r="214" spans="1:8" ht="12.75" outlineLevel="1">
      <c r="A214" s="5" t="s">
        <v>146</v>
      </c>
      <c r="B214" s="2" t="s">
        <v>212</v>
      </c>
      <c r="C214" s="2" t="s">
        <v>147</v>
      </c>
      <c r="D214" s="2" t="s">
        <v>8</v>
      </c>
      <c r="E214" s="2" t="s">
        <v>9</v>
      </c>
      <c r="F214" s="13">
        <v>1808.7</v>
      </c>
      <c r="G214" s="9">
        <f>G215+G220</f>
        <v>1405.9499999999998</v>
      </c>
      <c r="H214" s="16">
        <f t="shared" si="3"/>
        <v>77.7326256427268</v>
      </c>
    </row>
    <row r="215" spans="1:8" ht="63.75" outlineLevel="2">
      <c r="A215" s="5" t="s">
        <v>148</v>
      </c>
      <c r="B215" s="2" t="s">
        <v>212</v>
      </c>
      <c r="C215" s="2" t="s">
        <v>149</v>
      </c>
      <c r="D215" s="2" t="s">
        <v>8</v>
      </c>
      <c r="E215" s="2" t="s">
        <v>9</v>
      </c>
      <c r="F215" s="13">
        <v>1158.7</v>
      </c>
      <c r="G215" s="16">
        <f>G216+G218</f>
        <v>840.29</v>
      </c>
      <c r="H215" s="16">
        <f t="shared" si="3"/>
        <v>72.52006559074825</v>
      </c>
    </row>
    <row r="216" spans="1:8" ht="12.75" outlineLevel="3">
      <c r="A216" s="5" t="s">
        <v>150</v>
      </c>
      <c r="B216" s="2" t="s">
        <v>212</v>
      </c>
      <c r="C216" s="2" t="s">
        <v>149</v>
      </c>
      <c r="D216" s="2" t="s">
        <v>151</v>
      </c>
      <c r="E216" s="2" t="s">
        <v>9</v>
      </c>
      <c r="F216" s="13">
        <v>619.7</v>
      </c>
      <c r="G216" s="9">
        <f>G217</f>
        <v>488.88</v>
      </c>
      <c r="H216" s="16">
        <f t="shared" si="3"/>
        <v>78.88978538002259</v>
      </c>
    </row>
    <row r="217" spans="1:8" ht="51" outlineLevel="4">
      <c r="A217" s="5" t="s">
        <v>213</v>
      </c>
      <c r="B217" s="2" t="s">
        <v>212</v>
      </c>
      <c r="C217" s="2" t="s">
        <v>149</v>
      </c>
      <c r="D217" s="2" t="s">
        <v>151</v>
      </c>
      <c r="E217" s="2" t="s">
        <v>47</v>
      </c>
      <c r="F217" s="13">
        <v>619.7</v>
      </c>
      <c r="G217" s="9">
        <v>488.88</v>
      </c>
      <c r="H217" s="16">
        <f t="shared" si="3"/>
        <v>78.88978538002259</v>
      </c>
    </row>
    <row r="218" spans="1:8" ht="38.25" outlineLevel="3">
      <c r="A218" s="5" t="s">
        <v>57</v>
      </c>
      <c r="B218" s="2" t="s">
        <v>212</v>
      </c>
      <c r="C218" s="2" t="s">
        <v>149</v>
      </c>
      <c r="D218" s="2" t="s">
        <v>58</v>
      </c>
      <c r="E218" s="2" t="s">
        <v>9</v>
      </c>
      <c r="F218" s="13">
        <v>539</v>
      </c>
      <c r="G218" s="9">
        <f>G219</f>
        <v>351.41</v>
      </c>
      <c r="H218" s="16">
        <f t="shared" si="3"/>
        <v>65.19666048237477</v>
      </c>
    </row>
    <row r="219" spans="1:8" ht="51" outlineLevel="4">
      <c r="A219" s="5" t="s">
        <v>213</v>
      </c>
      <c r="B219" s="2" t="s">
        <v>212</v>
      </c>
      <c r="C219" s="2" t="s">
        <v>149</v>
      </c>
      <c r="D219" s="2" t="s">
        <v>58</v>
      </c>
      <c r="E219" s="2" t="s">
        <v>47</v>
      </c>
      <c r="F219" s="13">
        <v>539</v>
      </c>
      <c r="G219" s="9">
        <v>351.41</v>
      </c>
      <c r="H219" s="16">
        <f t="shared" si="3"/>
        <v>65.19666048237477</v>
      </c>
    </row>
    <row r="220" spans="1:8" ht="12.75" outlineLevel="2">
      <c r="A220" s="5" t="s">
        <v>161</v>
      </c>
      <c r="B220" s="2" t="s">
        <v>212</v>
      </c>
      <c r="C220" s="2" t="s">
        <v>162</v>
      </c>
      <c r="D220" s="2" t="s">
        <v>8</v>
      </c>
      <c r="E220" s="2" t="s">
        <v>9</v>
      </c>
      <c r="F220" s="13">
        <v>650</v>
      </c>
      <c r="G220" s="9">
        <f>G221+G223</f>
        <v>565.66</v>
      </c>
      <c r="H220" s="16">
        <f t="shared" si="3"/>
        <v>87.02461538461537</v>
      </c>
    </row>
    <row r="221" spans="1:8" ht="51" outlineLevel="3">
      <c r="A221" s="5" t="s">
        <v>214</v>
      </c>
      <c r="B221" s="2" t="s">
        <v>212</v>
      </c>
      <c r="C221" s="2" t="s">
        <v>162</v>
      </c>
      <c r="D221" s="2" t="s">
        <v>215</v>
      </c>
      <c r="E221" s="2" t="s">
        <v>9</v>
      </c>
      <c r="F221" s="13">
        <v>270</v>
      </c>
      <c r="G221" s="9">
        <f>G222</f>
        <v>185.66</v>
      </c>
      <c r="H221" s="16">
        <f t="shared" si="3"/>
        <v>68.76296296296296</v>
      </c>
    </row>
    <row r="222" spans="1:8" ht="51" outlineLevel="4">
      <c r="A222" s="5" t="s">
        <v>213</v>
      </c>
      <c r="B222" s="2" t="s">
        <v>212</v>
      </c>
      <c r="C222" s="2" t="s">
        <v>162</v>
      </c>
      <c r="D222" s="2" t="s">
        <v>215</v>
      </c>
      <c r="E222" s="2" t="s">
        <v>47</v>
      </c>
      <c r="F222" s="13">
        <v>270</v>
      </c>
      <c r="G222" s="9">
        <v>185.66</v>
      </c>
      <c r="H222" s="16">
        <f t="shared" si="3"/>
        <v>68.76296296296296</v>
      </c>
    </row>
    <row r="223" spans="1:8" ht="12.75" outlineLevel="3">
      <c r="A223" s="5" t="s">
        <v>216</v>
      </c>
      <c r="B223" s="2" t="s">
        <v>212</v>
      </c>
      <c r="C223" s="2" t="s">
        <v>162</v>
      </c>
      <c r="D223" s="2" t="s">
        <v>217</v>
      </c>
      <c r="E223" s="2" t="s">
        <v>9</v>
      </c>
      <c r="F223" s="13">
        <v>380</v>
      </c>
      <c r="G223" s="9">
        <f>G224</f>
        <v>380</v>
      </c>
      <c r="H223" s="16">
        <f t="shared" si="3"/>
        <v>100</v>
      </c>
    </row>
    <row r="224" spans="1:8" ht="51" outlineLevel="4">
      <c r="A224" s="5" t="s">
        <v>213</v>
      </c>
      <c r="B224" s="2" t="s">
        <v>212</v>
      </c>
      <c r="C224" s="2" t="s">
        <v>162</v>
      </c>
      <c r="D224" s="2" t="s">
        <v>217</v>
      </c>
      <c r="E224" s="2" t="s">
        <v>47</v>
      </c>
      <c r="F224" s="13">
        <v>380</v>
      </c>
      <c r="G224" s="9">
        <v>380</v>
      </c>
      <c r="H224" s="16">
        <f t="shared" si="3"/>
        <v>100</v>
      </c>
    </row>
    <row r="225" spans="1:8" ht="12.75" outlineLevel="1">
      <c r="A225" s="5" t="s">
        <v>171</v>
      </c>
      <c r="B225" s="2" t="s">
        <v>212</v>
      </c>
      <c r="C225" s="2" t="s">
        <v>172</v>
      </c>
      <c r="D225" s="2" t="s">
        <v>8</v>
      </c>
      <c r="E225" s="2" t="s">
        <v>9</v>
      </c>
      <c r="F225" s="13">
        <v>140</v>
      </c>
      <c r="G225" s="9">
        <f>G226</f>
        <v>101.55</v>
      </c>
      <c r="H225" s="16">
        <f t="shared" si="3"/>
        <v>72.53571428571428</v>
      </c>
    </row>
    <row r="226" spans="1:8" ht="25.5" outlineLevel="2">
      <c r="A226" s="5" t="s">
        <v>177</v>
      </c>
      <c r="B226" s="2" t="s">
        <v>212</v>
      </c>
      <c r="C226" s="2" t="s">
        <v>178</v>
      </c>
      <c r="D226" s="2" t="s">
        <v>8</v>
      </c>
      <c r="E226" s="2" t="s">
        <v>9</v>
      </c>
      <c r="F226" s="13">
        <v>140</v>
      </c>
      <c r="G226" s="9">
        <f>G227</f>
        <v>101.55</v>
      </c>
      <c r="H226" s="16">
        <f t="shared" si="3"/>
        <v>72.53571428571428</v>
      </c>
    </row>
    <row r="227" spans="1:8" ht="25.5" outlineLevel="3">
      <c r="A227" s="5" t="s">
        <v>218</v>
      </c>
      <c r="B227" s="2" t="s">
        <v>212</v>
      </c>
      <c r="C227" s="2" t="s">
        <v>178</v>
      </c>
      <c r="D227" s="2" t="s">
        <v>219</v>
      </c>
      <c r="E227" s="2" t="s">
        <v>9</v>
      </c>
      <c r="F227" s="13">
        <v>140</v>
      </c>
      <c r="G227" s="9">
        <f>G228</f>
        <v>101.55</v>
      </c>
      <c r="H227" s="16">
        <f t="shared" si="3"/>
        <v>72.53571428571428</v>
      </c>
    </row>
    <row r="228" spans="1:8" ht="51" outlineLevel="4">
      <c r="A228" s="5" t="s">
        <v>213</v>
      </c>
      <c r="B228" s="2" t="s">
        <v>212</v>
      </c>
      <c r="C228" s="2" t="s">
        <v>178</v>
      </c>
      <c r="D228" s="2" t="s">
        <v>219</v>
      </c>
      <c r="E228" s="2" t="s">
        <v>47</v>
      </c>
      <c r="F228" s="13">
        <v>140</v>
      </c>
      <c r="G228" s="9">
        <v>101.55</v>
      </c>
      <c r="H228" s="16">
        <f t="shared" si="3"/>
        <v>72.53571428571428</v>
      </c>
    </row>
    <row r="229" spans="1:8" s="15" customFormat="1" ht="38.25">
      <c r="A229" s="18" t="s">
        <v>220</v>
      </c>
      <c r="B229" s="19" t="s">
        <v>221</v>
      </c>
      <c r="C229" s="19" t="s">
        <v>7</v>
      </c>
      <c r="D229" s="19" t="s">
        <v>8</v>
      </c>
      <c r="E229" s="19" t="s">
        <v>9</v>
      </c>
      <c r="F229" s="12">
        <v>86902.7351</v>
      </c>
      <c r="G229" s="8">
        <f>G230+G278+G282+G297+G301+G305+G311+G327</f>
        <v>55165.78</v>
      </c>
      <c r="H229" s="8">
        <f t="shared" si="3"/>
        <v>63.479912268031704</v>
      </c>
    </row>
    <row r="230" spans="1:8" ht="12.75" outlineLevel="1">
      <c r="A230" s="5" t="s">
        <v>146</v>
      </c>
      <c r="B230" s="2" t="s">
        <v>221</v>
      </c>
      <c r="C230" s="2" t="s">
        <v>147</v>
      </c>
      <c r="D230" s="2" t="s">
        <v>8</v>
      </c>
      <c r="E230" s="2" t="s">
        <v>9</v>
      </c>
      <c r="F230" s="13">
        <v>18326.4731</v>
      </c>
      <c r="G230" s="9">
        <f>G231+G246+G249+G252</f>
        <v>12133.970000000001</v>
      </c>
      <c r="H230" s="16">
        <f t="shared" si="3"/>
        <v>66.21006635477505</v>
      </c>
    </row>
    <row r="231" spans="1:8" ht="63.75" outlineLevel="2">
      <c r="A231" s="5" t="s">
        <v>148</v>
      </c>
      <c r="B231" s="2" t="s">
        <v>221</v>
      </c>
      <c r="C231" s="2" t="s">
        <v>149</v>
      </c>
      <c r="D231" s="2" t="s">
        <v>8</v>
      </c>
      <c r="E231" s="2" t="s">
        <v>9</v>
      </c>
      <c r="F231" s="13">
        <v>13652.83</v>
      </c>
      <c r="G231" s="9">
        <f>G232+G234+G236+G238+G240+G242+G244</f>
        <v>9334.980000000001</v>
      </c>
      <c r="H231" s="16">
        <f t="shared" si="3"/>
        <v>68.37395616879431</v>
      </c>
    </row>
    <row r="232" spans="1:8" ht="12.75" outlineLevel="3">
      <c r="A232" s="5" t="s">
        <v>150</v>
      </c>
      <c r="B232" s="2" t="s">
        <v>221</v>
      </c>
      <c r="C232" s="2" t="s">
        <v>149</v>
      </c>
      <c r="D232" s="2" t="s">
        <v>151</v>
      </c>
      <c r="E232" s="2" t="s">
        <v>9</v>
      </c>
      <c r="F232" s="13">
        <v>8046.68</v>
      </c>
      <c r="G232" s="9">
        <f>G233</f>
        <v>4996.25</v>
      </c>
      <c r="H232" s="16">
        <f t="shared" si="3"/>
        <v>62.09082503591543</v>
      </c>
    </row>
    <row r="233" spans="1:8" ht="63.75" outlineLevel="4">
      <c r="A233" s="5" t="s">
        <v>222</v>
      </c>
      <c r="B233" s="2" t="s">
        <v>221</v>
      </c>
      <c r="C233" s="2" t="s">
        <v>149</v>
      </c>
      <c r="D233" s="2" t="s">
        <v>151</v>
      </c>
      <c r="E233" s="2" t="s">
        <v>223</v>
      </c>
      <c r="F233" s="13">
        <v>8046.68</v>
      </c>
      <c r="G233" s="9">
        <v>4996.25</v>
      </c>
      <c r="H233" s="16">
        <f t="shared" si="3"/>
        <v>62.09082503591543</v>
      </c>
    </row>
    <row r="234" spans="1:8" ht="38.25" outlineLevel="3">
      <c r="A234" s="5" t="s">
        <v>224</v>
      </c>
      <c r="B234" s="2" t="s">
        <v>221</v>
      </c>
      <c r="C234" s="2" t="s">
        <v>149</v>
      </c>
      <c r="D234" s="2" t="s">
        <v>225</v>
      </c>
      <c r="E234" s="2" t="s">
        <v>9</v>
      </c>
      <c r="F234" s="13">
        <v>442.4</v>
      </c>
      <c r="G234" s="9">
        <f>G235</f>
        <v>392.88</v>
      </c>
      <c r="H234" s="16">
        <f t="shared" si="3"/>
        <v>88.80650994575046</v>
      </c>
    </row>
    <row r="235" spans="1:8" ht="63.75" outlineLevel="4">
      <c r="A235" s="5" t="s">
        <v>222</v>
      </c>
      <c r="B235" s="2" t="s">
        <v>221</v>
      </c>
      <c r="C235" s="2" t="s">
        <v>149</v>
      </c>
      <c r="D235" s="2" t="s">
        <v>225</v>
      </c>
      <c r="E235" s="2" t="s">
        <v>223</v>
      </c>
      <c r="F235" s="13">
        <v>442.4</v>
      </c>
      <c r="G235" s="9">
        <v>392.88</v>
      </c>
      <c r="H235" s="16">
        <f t="shared" si="3"/>
        <v>88.80650994575046</v>
      </c>
    </row>
    <row r="236" spans="1:8" ht="89.25" outlineLevel="3">
      <c r="A236" s="5" t="s">
        <v>226</v>
      </c>
      <c r="B236" s="2" t="s">
        <v>221</v>
      </c>
      <c r="C236" s="2" t="s">
        <v>149</v>
      </c>
      <c r="D236" s="2" t="s">
        <v>227</v>
      </c>
      <c r="E236" s="2" t="s">
        <v>9</v>
      </c>
      <c r="F236" s="13">
        <v>415</v>
      </c>
      <c r="G236" s="9">
        <f>G237</f>
        <v>290</v>
      </c>
      <c r="H236" s="16">
        <f t="shared" si="3"/>
        <v>69.87951807228916</v>
      </c>
    </row>
    <row r="237" spans="1:8" ht="63.75" outlineLevel="4">
      <c r="A237" s="5" t="s">
        <v>222</v>
      </c>
      <c r="B237" s="2" t="s">
        <v>221</v>
      </c>
      <c r="C237" s="2" t="s">
        <v>149</v>
      </c>
      <c r="D237" s="2" t="s">
        <v>227</v>
      </c>
      <c r="E237" s="2" t="s">
        <v>223</v>
      </c>
      <c r="F237" s="13">
        <v>415</v>
      </c>
      <c r="G237" s="9">
        <v>290</v>
      </c>
      <c r="H237" s="16">
        <f t="shared" si="3"/>
        <v>69.87951807228916</v>
      </c>
    </row>
    <row r="238" spans="1:8" ht="25.5" outlineLevel="3">
      <c r="A238" s="5" t="s">
        <v>228</v>
      </c>
      <c r="B238" s="2" t="s">
        <v>221</v>
      </c>
      <c r="C238" s="2" t="s">
        <v>149</v>
      </c>
      <c r="D238" s="2" t="s">
        <v>229</v>
      </c>
      <c r="E238" s="2" t="s">
        <v>9</v>
      </c>
      <c r="F238" s="13">
        <v>415</v>
      </c>
      <c r="G238" s="9">
        <f>G239</f>
        <v>288</v>
      </c>
      <c r="H238" s="16">
        <f t="shared" si="3"/>
        <v>69.39759036144578</v>
      </c>
    </row>
    <row r="239" spans="1:8" ht="63.75" outlineLevel="4">
      <c r="A239" s="5" t="s">
        <v>222</v>
      </c>
      <c r="B239" s="2" t="s">
        <v>221</v>
      </c>
      <c r="C239" s="2" t="s">
        <v>149</v>
      </c>
      <c r="D239" s="2" t="s">
        <v>229</v>
      </c>
      <c r="E239" s="2" t="s">
        <v>223</v>
      </c>
      <c r="F239" s="13">
        <v>415</v>
      </c>
      <c r="G239" s="9">
        <v>288</v>
      </c>
      <c r="H239" s="16">
        <f t="shared" si="3"/>
        <v>69.39759036144578</v>
      </c>
    </row>
    <row r="240" spans="1:8" ht="38.25" outlineLevel="3">
      <c r="A240" s="5" t="s">
        <v>57</v>
      </c>
      <c r="B240" s="2" t="s">
        <v>221</v>
      </c>
      <c r="C240" s="2" t="s">
        <v>149</v>
      </c>
      <c r="D240" s="2" t="s">
        <v>58</v>
      </c>
      <c r="E240" s="2" t="s">
        <v>9</v>
      </c>
      <c r="F240" s="13">
        <v>4244</v>
      </c>
      <c r="G240" s="9">
        <f>G241</f>
        <v>3339.25</v>
      </c>
      <c r="H240" s="16">
        <f t="shared" si="3"/>
        <v>78.68166823751179</v>
      </c>
    </row>
    <row r="241" spans="1:8" ht="63.75" outlineLevel="4">
      <c r="A241" s="5" t="s">
        <v>222</v>
      </c>
      <c r="B241" s="2" t="s">
        <v>221</v>
      </c>
      <c r="C241" s="2" t="s">
        <v>149</v>
      </c>
      <c r="D241" s="2" t="s">
        <v>58</v>
      </c>
      <c r="E241" s="2" t="s">
        <v>223</v>
      </c>
      <c r="F241" s="13">
        <v>4244</v>
      </c>
      <c r="G241" s="9">
        <v>3339.25</v>
      </c>
      <c r="H241" s="16">
        <f t="shared" si="3"/>
        <v>78.68166823751179</v>
      </c>
    </row>
    <row r="242" spans="1:8" ht="63.75" outlineLevel="3">
      <c r="A242" s="5" t="s">
        <v>230</v>
      </c>
      <c r="B242" s="2" t="s">
        <v>221</v>
      </c>
      <c r="C242" s="2" t="s">
        <v>149</v>
      </c>
      <c r="D242" s="2" t="s">
        <v>231</v>
      </c>
      <c r="E242" s="2" t="s">
        <v>9</v>
      </c>
      <c r="F242" s="13">
        <v>28</v>
      </c>
      <c r="G242" s="9">
        <f>G243</f>
        <v>15</v>
      </c>
      <c r="H242" s="16">
        <f t="shared" si="3"/>
        <v>53.57142857142857</v>
      </c>
    </row>
    <row r="243" spans="1:8" ht="25.5" outlineLevel="4">
      <c r="A243" s="5" t="s">
        <v>232</v>
      </c>
      <c r="B243" s="2" t="s">
        <v>221</v>
      </c>
      <c r="C243" s="2" t="s">
        <v>149</v>
      </c>
      <c r="D243" s="2" t="s">
        <v>231</v>
      </c>
      <c r="E243" s="2" t="s">
        <v>233</v>
      </c>
      <c r="F243" s="13">
        <v>28</v>
      </c>
      <c r="G243" s="9">
        <v>15</v>
      </c>
      <c r="H243" s="16">
        <f t="shared" si="3"/>
        <v>53.57142857142857</v>
      </c>
    </row>
    <row r="244" spans="1:8" ht="51" outlineLevel="3">
      <c r="A244" s="5" t="s">
        <v>234</v>
      </c>
      <c r="B244" s="2" t="s">
        <v>221</v>
      </c>
      <c r="C244" s="2" t="s">
        <v>149</v>
      </c>
      <c r="D244" s="2" t="s">
        <v>235</v>
      </c>
      <c r="E244" s="2" t="s">
        <v>9</v>
      </c>
      <c r="F244" s="13">
        <v>61.75</v>
      </c>
      <c r="G244" s="9">
        <f>G245</f>
        <v>13.6</v>
      </c>
      <c r="H244" s="16">
        <f t="shared" si="3"/>
        <v>22.02429149797571</v>
      </c>
    </row>
    <row r="245" spans="1:8" ht="25.5" outlineLevel="4">
      <c r="A245" s="5" t="s">
        <v>232</v>
      </c>
      <c r="B245" s="2" t="s">
        <v>221</v>
      </c>
      <c r="C245" s="2" t="s">
        <v>149</v>
      </c>
      <c r="D245" s="2" t="s">
        <v>235</v>
      </c>
      <c r="E245" s="2" t="s">
        <v>233</v>
      </c>
      <c r="F245" s="13">
        <v>61.75</v>
      </c>
      <c r="G245" s="9">
        <v>13.6</v>
      </c>
      <c r="H245" s="16">
        <f t="shared" si="3"/>
        <v>22.02429149797571</v>
      </c>
    </row>
    <row r="246" spans="1:8" ht="12.75" outlineLevel="2">
      <c r="A246" s="5" t="s">
        <v>236</v>
      </c>
      <c r="B246" s="2" t="s">
        <v>221</v>
      </c>
      <c r="C246" s="2" t="s">
        <v>237</v>
      </c>
      <c r="D246" s="2" t="s">
        <v>8</v>
      </c>
      <c r="E246" s="2" t="s">
        <v>9</v>
      </c>
      <c r="F246" s="13">
        <v>9.5</v>
      </c>
      <c r="G246" s="9">
        <f>G247</f>
        <v>0</v>
      </c>
      <c r="H246" s="16">
        <f t="shared" si="3"/>
        <v>0</v>
      </c>
    </row>
    <row r="247" spans="1:8" ht="38.25" outlineLevel="3">
      <c r="A247" s="5" t="s">
        <v>238</v>
      </c>
      <c r="B247" s="2" t="s">
        <v>221</v>
      </c>
      <c r="C247" s="2" t="s">
        <v>237</v>
      </c>
      <c r="D247" s="2" t="s">
        <v>239</v>
      </c>
      <c r="E247" s="2" t="s">
        <v>9</v>
      </c>
      <c r="F247" s="13">
        <v>9.5</v>
      </c>
      <c r="G247" s="9">
        <f>G248</f>
        <v>0</v>
      </c>
      <c r="H247" s="16">
        <f t="shared" si="3"/>
        <v>0</v>
      </c>
    </row>
    <row r="248" spans="1:8" ht="63.75" outlineLevel="4">
      <c r="A248" s="5" t="s">
        <v>222</v>
      </c>
      <c r="B248" s="2" t="s">
        <v>221</v>
      </c>
      <c r="C248" s="2" t="s">
        <v>237</v>
      </c>
      <c r="D248" s="2" t="s">
        <v>239</v>
      </c>
      <c r="E248" s="2" t="s">
        <v>223</v>
      </c>
      <c r="F248" s="13">
        <v>9.5</v>
      </c>
      <c r="G248" s="9">
        <v>0</v>
      </c>
      <c r="H248" s="16">
        <f t="shared" si="3"/>
        <v>0</v>
      </c>
    </row>
    <row r="249" spans="1:8" ht="25.5" outlineLevel="2">
      <c r="A249" s="5" t="s">
        <v>240</v>
      </c>
      <c r="B249" s="2" t="s">
        <v>221</v>
      </c>
      <c r="C249" s="2" t="s">
        <v>241</v>
      </c>
      <c r="D249" s="2" t="s">
        <v>8</v>
      </c>
      <c r="E249" s="2" t="s">
        <v>9</v>
      </c>
      <c r="F249" s="13">
        <v>900</v>
      </c>
      <c r="G249" s="9">
        <f>G250</f>
        <v>900</v>
      </c>
      <c r="H249" s="16">
        <f t="shared" si="3"/>
        <v>100</v>
      </c>
    </row>
    <row r="250" spans="1:8" ht="25.5" outlineLevel="3">
      <c r="A250" s="5" t="s">
        <v>242</v>
      </c>
      <c r="B250" s="2" t="s">
        <v>221</v>
      </c>
      <c r="C250" s="2" t="s">
        <v>241</v>
      </c>
      <c r="D250" s="2" t="s">
        <v>243</v>
      </c>
      <c r="E250" s="2" t="s">
        <v>9</v>
      </c>
      <c r="F250" s="13">
        <v>900</v>
      </c>
      <c r="G250" s="9">
        <f>G251</f>
        <v>900</v>
      </c>
      <c r="H250" s="16">
        <f t="shared" si="3"/>
        <v>100</v>
      </c>
    </row>
    <row r="251" spans="1:8" ht="12.75" outlineLevel="4">
      <c r="A251" s="5" t="s">
        <v>159</v>
      </c>
      <c r="B251" s="2" t="s">
        <v>221</v>
      </c>
      <c r="C251" s="2" t="s">
        <v>241</v>
      </c>
      <c r="D251" s="2" t="s">
        <v>243</v>
      </c>
      <c r="E251" s="2" t="s">
        <v>160</v>
      </c>
      <c r="F251" s="13">
        <v>900</v>
      </c>
      <c r="G251" s="9">
        <v>900</v>
      </c>
      <c r="H251" s="16">
        <f t="shared" si="3"/>
        <v>100</v>
      </c>
    </row>
    <row r="252" spans="1:8" ht="12.75" outlineLevel="2">
      <c r="A252" s="5" t="s">
        <v>161</v>
      </c>
      <c r="B252" s="2" t="s">
        <v>221</v>
      </c>
      <c r="C252" s="2" t="s">
        <v>162</v>
      </c>
      <c r="D252" s="2" t="s">
        <v>8</v>
      </c>
      <c r="E252" s="2" t="s">
        <v>9</v>
      </c>
      <c r="F252" s="13">
        <v>3764.1431</v>
      </c>
      <c r="G252" s="9">
        <f>G253+G255+G257+G259+G261+G263+G265+G267+G269+G271+G273+G275</f>
        <v>1898.9899999999998</v>
      </c>
      <c r="H252" s="16">
        <f t="shared" si="3"/>
        <v>50.44946351800493</v>
      </c>
    </row>
    <row r="253" spans="1:8" ht="38.25" outlineLevel="3">
      <c r="A253" s="5" t="s">
        <v>244</v>
      </c>
      <c r="B253" s="2" t="s">
        <v>221</v>
      </c>
      <c r="C253" s="2" t="s">
        <v>162</v>
      </c>
      <c r="D253" s="2" t="s">
        <v>245</v>
      </c>
      <c r="E253" s="2" t="s">
        <v>9</v>
      </c>
      <c r="F253" s="13">
        <v>331.69</v>
      </c>
      <c r="G253" s="9">
        <f>G254</f>
        <v>145.75</v>
      </c>
      <c r="H253" s="16">
        <f t="shared" si="3"/>
        <v>43.941632246977605</v>
      </c>
    </row>
    <row r="254" spans="1:8" ht="63.75" outlineLevel="4">
      <c r="A254" s="5" t="s">
        <v>222</v>
      </c>
      <c r="B254" s="2" t="s">
        <v>221</v>
      </c>
      <c r="C254" s="2" t="s">
        <v>162</v>
      </c>
      <c r="D254" s="2" t="s">
        <v>245</v>
      </c>
      <c r="E254" s="2" t="s">
        <v>223</v>
      </c>
      <c r="F254" s="13">
        <v>331.69</v>
      </c>
      <c r="G254" s="9">
        <v>145.75</v>
      </c>
      <c r="H254" s="16">
        <f t="shared" si="3"/>
        <v>43.941632246977605</v>
      </c>
    </row>
    <row r="255" spans="1:8" ht="25.5" outlineLevel="3">
      <c r="A255" s="5" t="s">
        <v>246</v>
      </c>
      <c r="B255" s="2" t="s">
        <v>221</v>
      </c>
      <c r="C255" s="2" t="s">
        <v>162</v>
      </c>
      <c r="D255" s="2" t="s">
        <v>247</v>
      </c>
      <c r="E255" s="2" t="s">
        <v>9</v>
      </c>
      <c r="F255" s="13">
        <v>370</v>
      </c>
      <c r="G255" s="9">
        <f>G256</f>
        <v>255.33</v>
      </c>
      <c r="H255" s="16">
        <f t="shared" si="3"/>
        <v>69.00810810810812</v>
      </c>
    </row>
    <row r="256" spans="1:8" ht="63.75" outlineLevel="4">
      <c r="A256" s="5" t="s">
        <v>222</v>
      </c>
      <c r="B256" s="2" t="s">
        <v>221</v>
      </c>
      <c r="C256" s="2" t="s">
        <v>162</v>
      </c>
      <c r="D256" s="2" t="s">
        <v>247</v>
      </c>
      <c r="E256" s="2" t="s">
        <v>223</v>
      </c>
      <c r="F256" s="13">
        <v>370</v>
      </c>
      <c r="G256" s="9">
        <v>255.33</v>
      </c>
      <c r="H256" s="16">
        <f t="shared" si="3"/>
        <v>69.00810810810812</v>
      </c>
    </row>
    <row r="257" spans="1:8" ht="38.25" outlineLevel="3">
      <c r="A257" s="5" t="s">
        <v>52</v>
      </c>
      <c r="B257" s="2" t="s">
        <v>221</v>
      </c>
      <c r="C257" s="2" t="s">
        <v>162</v>
      </c>
      <c r="D257" s="2" t="s">
        <v>69</v>
      </c>
      <c r="E257" s="2" t="s">
        <v>9</v>
      </c>
      <c r="F257" s="13">
        <v>180.8531</v>
      </c>
      <c r="G257" s="9">
        <f>G258</f>
        <v>153.89</v>
      </c>
      <c r="H257" s="16">
        <f t="shared" si="3"/>
        <v>85.09115962070872</v>
      </c>
    </row>
    <row r="258" spans="1:8" ht="63.75" outlineLevel="4">
      <c r="A258" s="5" t="s">
        <v>248</v>
      </c>
      <c r="B258" s="2" t="s">
        <v>221</v>
      </c>
      <c r="C258" s="2" t="s">
        <v>162</v>
      </c>
      <c r="D258" s="2" t="s">
        <v>69</v>
      </c>
      <c r="E258" s="2" t="s">
        <v>90</v>
      </c>
      <c r="F258" s="13">
        <v>180.8531</v>
      </c>
      <c r="G258" s="9">
        <v>153.89</v>
      </c>
      <c r="H258" s="16">
        <f t="shared" si="3"/>
        <v>85.09115962070872</v>
      </c>
    </row>
    <row r="259" spans="1:8" ht="25.5" outlineLevel="3">
      <c r="A259" s="5" t="s">
        <v>72</v>
      </c>
      <c r="B259" s="2" t="s">
        <v>221</v>
      </c>
      <c r="C259" s="2" t="s">
        <v>162</v>
      </c>
      <c r="D259" s="2" t="s">
        <v>73</v>
      </c>
      <c r="E259" s="2" t="s">
        <v>9</v>
      </c>
      <c r="F259" s="13">
        <v>689</v>
      </c>
      <c r="G259" s="9">
        <f>G260</f>
        <v>552.79</v>
      </c>
      <c r="H259" s="16">
        <f t="shared" si="3"/>
        <v>80.23076923076923</v>
      </c>
    </row>
    <row r="260" spans="1:8" ht="63.75" outlineLevel="4">
      <c r="A260" s="5" t="s">
        <v>248</v>
      </c>
      <c r="B260" s="2" t="s">
        <v>221</v>
      </c>
      <c r="C260" s="2" t="s">
        <v>162</v>
      </c>
      <c r="D260" s="2" t="s">
        <v>73</v>
      </c>
      <c r="E260" s="2" t="s">
        <v>90</v>
      </c>
      <c r="F260" s="13">
        <v>689</v>
      </c>
      <c r="G260" s="9">
        <v>552.79</v>
      </c>
      <c r="H260" s="16">
        <f t="shared" si="3"/>
        <v>80.23076923076923</v>
      </c>
    </row>
    <row r="261" spans="1:8" ht="63.75" outlineLevel="3">
      <c r="A261" s="5" t="s">
        <v>163</v>
      </c>
      <c r="B261" s="2" t="s">
        <v>221</v>
      </c>
      <c r="C261" s="2" t="s">
        <v>162</v>
      </c>
      <c r="D261" s="2" t="s">
        <v>164</v>
      </c>
      <c r="E261" s="2" t="s">
        <v>9</v>
      </c>
      <c r="F261" s="13">
        <v>0.8</v>
      </c>
      <c r="G261" s="9">
        <f>G262</f>
        <v>0</v>
      </c>
      <c r="H261" s="16">
        <f t="shared" si="3"/>
        <v>0</v>
      </c>
    </row>
    <row r="262" spans="1:8" ht="63.75" outlineLevel="4">
      <c r="A262" s="5" t="s">
        <v>222</v>
      </c>
      <c r="B262" s="2" t="s">
        <v>221</v>
      </c>
      <c r="C262" s="2" t="s">
        <v>162</v>
      </c>
      <c r="D262" s="2" t="s">
        <v>164</v>
      </c>
      <c r="E262" s="2" t="s">
        <v>223</v>
      </c>
      <c r="F262" s="13">
        <v>0.8</v>
      </c>
      <c r="G262" s="9">
        <v>0</v>
      </c>
      <c r="H262" s="16">
        <f t="shared" si="3"/>
        <v>0</v>
      </c>
    </row>
    <row r="263" spans="1:8" ht="255" outlineLevel="3">
      <c r="A263" s="5" t="s">
        <v>249</v>
      </c>
      <c r="B263" s="2" t="s">
        <v>221</v>
      </c>
      <c r="C263" s="2" t="s">
        <v>162</v>
      </c>
      <c r="D263" s="2" t="s">
        <v>250</v>
      </c>
      <c r="E263" s="2" t="s">
        <v>9</v>
      </c>
      <c r="F263" s="13">
        <v>223</v>
      </c>
      <c r="G263" s="9">
        <f>G264</f>
        <v>51.55</v>
      </c>
      <c r="H263" s="16">
        <f t="shared" si="3"/>
        <v>23.116591928251122</v>
      </c>
    </row>
    <row r="264" spans="1:8" ht="63.75" outlineLevel="4">
      <c r="A264" s="5" t="s">
        <v>248</v>
      </c>
      <c r="B264" s="2" t="s">
        <v>221</v>
      </c>
      <c r="C264" s="2" t="s">
        <v>162</v>
      </c>
      <c r="D264" s="2" t="s">
        <v>250</v>
      </c>
      <c r="E264" s="2" t="s">
        <v>90</v>
      </c>
      <c r="F264" s="13">
        <v>223</v>
      </c>
      <c r="G264" s="9">
        <v>51.55</v>
      </c>
      <c r="H264" s="16">
        <f t="shared" si="3"/>
        <v>23.116591928251122</v>
      </c>
    </row>
    <row r="265" spans="1:8" ht="51" outlineLevel="3">
      <c r="A265" s="5" t="s">
        <v>251</v>
      </c>
      <c r="B265" s="2" t="s">
        <v>221</v>
      </c>
      <c r="C265" s="2" t="s">
        <v>162</v>
      </c>
      <c r="D265" s="2" t="s">
        <v>252</v>
      </c>
      <c r="E265" s="2" t="s">
        <v>9</v>
      </c>
      <c r="F265" s="13">
        <v>1227</v>
      </c>
      <c r="G265" s="9">
        <f>G266</f>
        <v>339.87</v>
      </c>
      <c r="H265" s="16">
        <f aca="true" t="shared" si="4" ref="H265:H323">G265/F265*100</f>
        <v>27.69926650366748</v>
      </c>
    </row>
    <row r="266" spans="1:8" ht="63.75" outlineLevel="4">
      <c r="A266" s="5" t="s">
        <v>222</v>
      </c>
      <c r="B266" s="2" t="s">
        <v>221</v>
      </c>
      <c r="C266" s="2" t="s">
        <v>162</v>
      </c>
      <c r="D266" s="2" t="s">
        <v>252</v>
      </c>
      <c r="E266" s="2" t="s">
        <v>223</v>
      </c>
      <c r="F266" s="13">
        <v>1227</v>
      </c>
      <c r="G266" s="9">
        <v>339.87</v>
      </c>
      <c r="H266" s="16">
        <f t="shared" si="4"/>
        <v>27.69926650366748</v>
      </c>
    </row>
    <row r="267" spans="1:8" ht="38.25" outlineLevel="3">
      <c r="A267" s="5" t="s">
        <v>57</v>
      </c>
      <c r="B267" s="2" t="s">
        <v>221</v>
      </c>
      <c r="C267" s="2" t="s">
        <v>162</v>
      </c>
      <c r="D267" s="2" t="s">
        <v>58</v>
      </c>
      <c r="E267" s="2" t="s">
        <v>9</v>
      </c>
      <c r="F267" s="13">
        <v>433</v>
      </c>
      <c r="G267" s="9">
        <f>G268</f>
        <v>162.94</v>
      </c>
      <c r="H267" s="16">
        <f t="shared" si="4"/>
        <v>37.63048498845266</v>
      </c>
    </row>
    <row r="268" spans="1:8" ht="63.75" outlineLevel="4">
      <c r="A268" s="5" t="s">
        <v>248</v>
      </c>
      <c r="B268" s="2" t="s">
        <v>221</v>
      </c>
      <c r="C268" s="2" t="s">
        <v>162</v>
      </c>
      <c r="D268" s="2" t="s">
        <v>58</v>
      </c>
      <c r="E268" s="2" t="s">
        <v>90</v>
      </c>
      <c r="F268" s="13">
        <v>433</v>
      </c>
      <c r="G268" s="9">
        <v>162.94</v>
      </c>
      <c r="H268" s="16">
        <f t="shared" si="4"/>
        <v>37.63048498845266</v>
      </c>
    </row>
    <row r="269" spans="1:8" ht="63.75" outlineLevel="3">
      <c r="A269" s="5" t="s">
        <v>253</v>
      </c>
      <c r="B269" s="2" t="s">
        <v>221</v>
      </c>
      <c r="C269" s="2" t="s">
        <v>162</v>
      </c>
      <c r="D269" s="2" t="s">
        <v>254</v>
      </c>
      <c r="E269" s="2" t="s">
        <v>9</v>
      </c>
      <c r="F269" s="13">
        <v>33.8</v>
      </c>
      <c r="G269" s="9">
        <f>G270</f>
        <v>16.28</v>
      </c>
      <c r="H269" s="16">
        <f t="shared" si="4"/>
        <v>48.16568047337279</v>
      </c>
    </row>
    <row r="270" spans="1:8" ht="25.5" outlineLevel="4">
      <c r="A270" s="5" t="s">
        <v>232</v>
      </c>
      <c r="B270" s="2" t="s">
        <v>221</v>
      </c>
      <c r="C270" s="2" t="s">
        <v>162</v>
      </c>
      <c r="D270" s="2" t="s">
        <v>254</v>
      </c>
      <c r="E270" s="2" t="s">
        <v>233</v>
      </c>
      <c r="F270" s="13">
        <v>33.8</v>
      </c>
      <c r="G270" s="9">
        <v>16.28</v>
      </c>
      <c r="H270" s="16">
        <f t="shared" si="4"/>
        <v>48.16568047337279</v>
      </c>
    </row>
    <row r="271" spans="1:8" ht="38.25" outlineLevel="3">
      <c r="A271" s="5" t="s">
        <v>255</v>
      </c>
      <c r="B271" s="2" t="s">
        <v>221</v>
      </c>
      <c r="C271" s="2" t="s">
        <v>162</v>
      </c>
      <c r="D271" s="2" t="s">
        <v>256</v>
      </c>
      <c r="E271" s="2" t="s">
        <v>9</v>
      </c>
      <c r="F271" s="13">
        <v>132</v>
      </c>
      <c r="G271" s="9">
        <f>G272</f>
        <v>99.8</v>
      </c>
      <c r="H271" s="16">
        <f t="shared" si="4"/>
        <v>75.6060606060606</v>
      </c>
    </row>
    <row r="272" spans="1:8" ht="25.5" outlineLevel="4">
      <c r="A272" s="5" t="s">
        <v>232</v>
      </c>
      <c r="B272" s="2" t="s">
        <v>221</v>
      </c>
      <c r="C272" s="2" t="s">
        <v>162</v>
      </c>
      <c r="D272" s="2" t="s">
        <v>256</v>
      </c>
      <c r="E272" s="2" t="s">
        <v>233</v>
      </c>
      <c r="F272" s="13">
        <v>132</v>
      </c>
      <c r="G272" s="9">
        <v>99.8</v>
      </c>
      <c r="H272" s="16">
        <f t="shared" si="4"/>
        <v>75.6060606060606</v>
      </c>
    </row>
    <row r="273" spans="1:8" ht="38.25" outlineLevel="3">
      <c r="A273" s="5" t="s">
        <v>257</v>
      </c>
      <c r="B273" s="2" t="s">
        <v>221</v>
      </c>
      <c r="C273" s="2" t="s">
        <v>162</v>
      </c>
      <c r="D273" s="2" t="s">
        <v>258</v>
      </c>
      <c r="E273" s="2" t="s">
        <v>9</v>
      </c>
      <c r="F273" s="13">
        <v>23</v>
      </c>
      <c r="G273" s="9">
        <f>G274</f>
        <v>5.69</v>
      </c>
      <c r="H273" s="16">
        <f t="shared" si="4"/>
        <v>24.73913043478261</v>
      </c>
    </row>
    <row r="274" spans="1:8" ht="25.5" outlineLevel="4">
      <c r="A274" s="5" t="s">
        <v>232</v>
      </c>
      <c r="B274" s="2" t="s">
        <v>221</v>
      </c>
      <c r="C274" s="2" t="s">
        <v>162</v>
      </c>
      <c r="D274" s="2" t="s">
        <v>258</v>
      </c>
      <c r="E274" s="2" t="s">
        <v>233</v>
      </c>
      <c r="F274" s="13">
        <v>23</v>
      </c>
      <c r="G274" s="9">
        <v>5.69</v>
      </c>
      <c r="H274" s="16">
        <f t="shared" si="4"/>
        <v>24.73913043478261</v>
      </c>
    </row>
    <row r="275" spans="1:8" ht="51" outlineLevel="3">
      <c r="A275" s="5" t="s">
        <v>30</v>
      </c>
      <c r="B275" s="2" t="s">
        <v>221</v>
      </c>
      <c r="C275" s="2" t="s">
        <v>162</v>
      </c>
      <c r="D275" s="2" t="s">
        <v>31</v>
      </c>
      <c r="E275" s="2" t="s">
        <v>9</v>
      </c>
      <c r="F275" s="13">
        <v>120</v>
      </c>
      <c r="G275" s="9">
        <f>G276+G277</f>
        <v>115.1</v>
      </c>
      <c r="H275" s="16">
        <f t="shared" si="4"/>
        <v>95.91666666666666</v>
      </c>
    </row>
    <row r="276" spans="1:8" ht="25.5" outlineLevel="4">
      <c r="A276" s="5" t="s">
        <v>28</v>
      </c>
      <c r="B276" s="2" t="s">
        <v>221</v>
      </c>
      <c r="C276" s="2" t="s">
        <v>162</v>
      </c>
      <c r="D276" s="2" t="s">
        <v>31</v>
      </c>
      <c r="E276" s="2" t="s">
        <v>29</v>
      </c>
      <c r="F276" s="13">
        <v>4.9</v>
      </c>
      <c r="G276" s="9">
        <v>0</v>
      </c>
      <c r="H276" s="16">
        <f t="shared" si="4"/>
        <v>0</v>
      </c>
    </row>
    <row r="277" spans="1:8" ht="25.5" outlineLevel="4">
      <c r="A277" s="5" t="s">
        <v>232</v>
      </c>
      <c r="B277" s="2" t="s">
        <v>221</v>
      </c>
      <c r="C277" s="2" t="s">
        <v>162</v>
      </c>
      <c r="D277" s="2" t="s">
        <v>31</v>
      </c>
      <c r="E277" s="2" t="s">
        <v>233</v>
      </c>
      <c r="F277" s="13">
        <v>115.1</v>
      </c>
      <c r="G277" s="9">
        <v>115.1</v>
      </c>
      <c r="H277" s="16">
        <f t="shared" si="4"/>
        <v>100</v>
      </c>
    </row>
    <row r="278" spans="1:8" ht="25.5" outlineLevel="1">
      <c r="A278" s="5" t="s">
        <v>259</v>
      </c>
      <c r="B278" s="2" t="s">
        <v>221</v>
      </c>
      <c r="C278" s="2" t="s">
        <v>260</v>
      </c>
      <c r="D278" s="2" t="s">
        <v>8</v>
      </c>
      <c r="E278" s="2" t="s">
        <v>9</v>
      </c>
      <c r="F278" s="13">
        <v>79.277</v>
      </c>
      <c r="G278" s="9">
        <f>G279</f>
        <v>56.15</v>
      </c>
      <c r="H278" s="16">
        <f t="shared" si="4"/>
        <v>70.82760447544685</v>
      </c>
    </row>
    <row r="279" spans="1:8" ht="51" outlineLevel="2">
      <c r="A279" s="5" t="s">
        <v>261</v>
      </c>
      <c r="B279" s="2" t="s">
        <v>221</v>
      </c>
      <c r="C279" s="2" t="s">
        <v>262</v>
      </c>
      <c r="D279" s="2" t="s">
        <v>8</v>
      </c>
      <c r="E279" s="2" t="s">
        <v>9</v>
      </c>
      <c r="F279" s="13">
        <v>79.277</v>
      </c>
      <c r="G279" s="9">
        <f>G280</f>
        <v>56.15</v>
      </c>
      <c r="H279" s="16">
        <f t="shared" si="4"/>
        <v>70.82760447544685</v>
      </c>
    </row>
    <row r="280" spans="1:8" ht="51" outlineLevel="3">
      <c r="A280" s="5" t="s">
        <v>263</v>
      </c>
      <c r="B280" s="2" t="s">
        <v>221</v>
      </c>
      <c r="C280" s="2" t="s">
        <v>262</v>
      </c>
      <c r="D280" s="2" t="s">
        <v>264</v>
      </c>
      <c r="E280" s="2" t="s">
        <v>9</v>
      </c>
      <c r="F280" s="13">
        <v>79.277</v>
      </c>
      <c r="G280" s="9">
        <f>G281</f>
        <v>56.15</v>
      </c>
      <c r="H280" s="16">
        <f t="shared" si="4"/>
        <v>70.82760447544685</v>
      </c>
    </row>
    <row r="281" spans="1:8" ht="25.5" outlineLevel="4">
      <c r="A281" s="5" t="s">
        <v>232</v>
      </c>
      <c r="B281" s="2" t="s">
        <v>221</v>
      </c>
      <c r="C281" s="2" t="s">
        <v>262</v>
      </c>
      <c r="D281" s="2" t="s">
        <v>264</v>
      </c>
      <c r="E281" s="2" t="s">
        <v>233</v>
      </c>
      <c r="F281" s="13">
        <v>79.277</v>
      </c>
      <c r="G281" s="9">
        <v>56.15</v>
      </c>
      <c r="H281" s="16">
        <f t="shared" si="4"/>
        <v>70.82760447544685</v>
      </c>
    </row>
    <row r="282" spans="1:8" ht="12.75" outlineLevel="1">
      <c r="A282" s="5" t="s">
        <v>171</v>
      </c>
      <c r="B282" s="2" t="s">
        <v>221</v>
      </c>
      <c r="C282" s="2" t="s">
        <v>172</v>
      </c>
      <c r="D282" s="2" t="s">
        <v>8</v>
      </c>
      <c r="E282" s="2" t="s">
        <v>9</v>
      </c>
      <c r="F282" s="13">
        <v>20705.488</v>
      </c>
      <c r="G282" s="9">
        <f>G283+G286+G293</f>
        <v>17715.39</v>
      </c>
      <c r="H282" s="16">
        <f t="shared" si="4"/>
        <v>85.5589107583458</v>
      </c>
    </row>
    <row r="283" spans="1:8" ht="12.75" outlineLevel="2">
      <c r="A283" s="5" t="s">
        <v>265</v>
      </c>
      <c r="B283" s="2" t="s">
        <v>221</v>
      </c>
      <c r="C283" s="2" t="s">
        <v>266</v>
      </c>
      <c r="D283" s="2" t="s">
        <v>8</v>
      </c>
      <c r="E283" s="2" t="s">
        <v>9</v>
      </c>
      <c r="F283" s="13">
        <v>5021.8</v>
      </c>
      <c r="G283" s="9">
        <f>G284</f>
        <v>3895.58</v>
      </c>
      <c r="H283" s="16">
        <f t="shared" si="4"/>
        <v>77.57338006292565</v>
      </c>
    </row>
    <row r="284" spans="1:8" ht="25.5" outlineLevel="3">
      <c r="A284" s="5" t="s">
        <v>267</v>
      </c>
      <c r="B284" s="2" t="s">
        <v>221</v>
      </c>
      <c r="C284" s="2" t="s">
        <v>266</v>
      </c>
      <c r="D284" s="2" t="s">
        <v>268</v>
      </c>
      <c r="E284" s="2" t="s">
        <v>9</v>
      </c>
      <c r="F284" s="13">
        <v>5021.8</v>
      </c>
      <c r="G284" s="9">
        <f>G285</f>
        <v>3895.58</v>
      </c>
      <c r="H284" s="16">
        <f t="shared" si="4"/>
        <v>77.57338006292565</v>
      </c>
    </row>
    <row r="285" spans="1:8" ht="63.75" outlineLevel="4">
      <c r="A285" s="5" t="s">
        <v>222</v>
      </c>
      <c r="B285" s="2" t="s">
        <v>221</v>
      </c>
      <c r="C285" s="2" t="s">
        <v>266</v>
      </c>
      <c r="D285" s="2" t="s">
        <v>268</v>
      </c>
      <c r="E285" s="2" t="s">
        <v>223</v>
      </c>
      <c r="F285" s="13">
        <v>5021.8</v>
      </c>
      <c r="G285" s="9">
        <v>3895.58</v>
      </c>
      <c r="H285" s="16">
        <f t="shared" si="4"/>
        <v>77.57338006292565</v>
      </c>
    </row>
    <row r="286" spans="1:8" ht="12.75" outlineLevel="2">
      <c r="A286" s="5" t="s">
        <v>269</v>
      </c>
      <c r="B286" s="2" t="s">
        <v>221</v>
      </c>
      <c r="C286" s="2" t="s">
        <v>270</v>
      </c>
      <c r="D286" s="2" t="s">
        <v>8</v>
      </c>
      <c r="E286" s="2" t="s">
        <v>9</v>
      </c>
      <c r="F286" s="13">
        <v>15183.688</v>
      </c>
      <c r="G286" s="9">
        <f>G287+G289+G291</f>
        <v>13384.48</v>
      </c>
      <c r="H286" s="16">
        <f t="shared" si="4"/>
        <v>88.15038875930537</v>
      </c>
    </row>
    <row r="287" spans="1:8" ht="25.5" outlineLevel="3">
      <c r="A287" s="5" t="s">
        <v>63</v>
      </c>
      <c r="B287" s="2" t="s">
        <v>221</v>
      </c>
      <c r="C287" s="2" t="s">
        <v>270</v>
      </c>
      <c r="D287" s="2" t="s">
        <v>64</v>
      </c>
      <c r="E287" s="2" t="s">
        <v>9</v>
      </c>
      <c r="F287" s="13">
        <v>73.652</v>
      </c>
      <c r="G287" s="9">
        <f>G288</f>
        <v>0</v>
      </c>
      <c r="H287" s="16">
        <f t="shared" si="4"/>
        <v>0</v>
      </c>
    </row>
    <row r="288" spans="1:8" ht="25.5" outlineLevel="4">
      <c r="A288" s="5" t="s">
        <v>232</v>
      </c>
      <c r="B288" s="2" t="s">
        <v>221</v>
      </c>
      <c r="C288" s="2" t="s">
        <v>270</v>
      </c>
      <c r="D288" s="2" t="s">
        <v>64</v>
      </c>
      <c r="E288" s="2" t="s">
        <v>233</v>
      </c>
      <c r="F288" s="13">
        <v>73.652</v>
      </c>
      <c r="G288" s="9">
        <v>0</v>
      </c>
      <c r="H288" s="16">
        <f t="shared" si="4"/>
        <v>0</v>
      </c>
    </row>
    <row r="289" spans="1:8" ht="38.25" outlineLevel="3">
      <c r="A289" s="5" t="s">
        <v>271</v>
      </c>
      <c r="B289" s="2" t="s">
        <v>221</v>
      </c>
      <c r="C289" s="2" t="s">
        <v>270</v>
      </c>
      <c r="D289" s="2" t="s">
        <v>272</v>
      </c>
      <c r="E289" s="2" t="s">
        <v>9</v>
      </c>
      <c r="F289" s="13">
        <v>14925.036</v>
      </c>
      <c r="G289" s="9">
        <f>G290</f>
        <v>13248.16</v>
      </c>
      <c r="H289" s="16">
        <f t="shared" si="4"/>
        <v>88.76467701652444</v>
      </c>
    </row>
    <row r="290" spans="1:8" ht="25.5" outlineLevel="4">
      <c r="A290" s="5" t="s">
        <v>232</v>
      </c>
      <c r="B290" s="2" t="s">
        <v>221</v>
      </c>
      <c r="C290" s="2" t="s">
        <v>270</v>
      </c>
      <c r="D290" s="2" t="s">
        <v>272</v>
      </c>
      <c r="E290" s="2" t="s">
        <v>233</v>
      </c>
      <c r="F290" s="13">
        <v>14925.036</v>
      </c>
      <c r="G290" s="9">
        <v>13248.16</v>
      </c>
      <c r="H290" s="16">
        <f t="shared" si="4"/>
        <v>88.76467701652444</v>
      </c>
    </row>
    <row r="291" spans="1:8" ht="51" outlineLevel="3">
      <c r="A291" s="5" t="s">
        <v>273</v>
      </c>
      <c r="B291" s="2" t="s">
        <v>221</v>
      </c>
      <c r="C291" s="2" t="s">
        <v>270</v>
      </c>
      <c r="D291" s="2" t="s">
        <v>274</v>
      </c>
      <c r="E291" s="2" t="s">
        <v>9</v>
      </c>
      <c r="F291" s="13">
        <v>185</v>
      </c>
      <c r="G291" s="9">
        <f>G292</f>
        <v>136.32</v>
      </c>
      <c r="H291" s="16">
        <f t="shared" si="4"/>
        <v>73.68648648648647</v>
      </c>
    </row>
    <row r="292" spans="1:8" ht="25.5" outlineLevel="4">
      <c r="A292" s="5" t="s">
        <v>232</v>
      </c>
      <c r="B292" s="2" t="s">
        <v>221</v>
      </c>
      <c r="C292" s="2" t="s">
        <v>270</v>
      </c>
      <c r="D292" s="2" t="s">
        <v>274</v>
      </c>
      <c r="E292" s="2" t="s">
        <v>233</v>
      </c>
      <c r="F292" s="13">
        <v>185</v>
      </c>
      <c r="G292" s="9">
        <v>136.32</v>
      </c>
      <c r="H292" s="16">
        <f t="shared" si="4"/>
        <v>73.68648648648647</v>
      </c>
    </row>
    <row r="293" spans="1:8" ht="25.5" outlineLevel="2">
      <c r="A293" s="5" t="s">
        <v>177</v>
      </c>
      <c r="B293" s="2" t="s">
        <v>221</v>
      </c>
      <c r="C293" s="2" t="s">
        <v>178</v>
      </c>
      <c r="D293" s="2" t="s">
        <v>8</v>
      </c>
      <c r="E293" s="2" t="s">
        <v>9</v>
      </c>
      <c r="F293" s="13">
        <v>500</v>
      </c>
      <c r="G293" s="9">
        <f>G294</f>
        <v>435.33000000000004</v>
      </c>
      <c r="H293" s="16">
        <f t="shared" si="4"/>
        <v>87.06600000000002</v>
      </c>
    </row>
    <row r="294" spans="1:8" ht="38.25" outlineLevel="3">
      <c r="A294" s="5" t="s">
        <v>275</v>
      </c>
      <c r="B294" s="2" t="s">
        <v>221</v>
      </c>
      <c r="C294" s="2" t="s">
        <v>178</v>
      </c>
      <c r="D294" s="2" t="s">
        <v>276</v>
      </c>
      <c r="E294" s="2" t="s">
        <v>9</v>
      </c>
      <c r="F294" s="13">
        <v>500</v>
      </c>
      <c r="G294" s="9">
        <f>G295+G296</f>
        <v>435.33000000000004</v>
      </c>
      <c r="H294" s="16">
        <f t="shared" si="4"/>
        <v>87.06600000000002</v>
      </c>
    </row>
    <row r="295" spans="1:8" ht="12.75" outlineLevel="4">
      <c r="A295" s="5" t="s">
        <v>277</v>
      </c>
      <c r="B295" s="2" t="s">
        <v>221</v>
      </c>
      <c r="C295" s="2" t="s">
        <v>178</v>
      </c>
      <c r="D295" s="2" t="s">
        <v>276</v>
      </c>
      <c r="E295" s="2" t="s">
        <v>278</v>
      </c>
      <c r="F295" s="13">
        <v>300</v>
      </c>
      <c r="G295" s="9">
        <v>300</v>
      </c>
      <c r="H295" s="16">
        <f t="shared" si="4"/>
        <v>100</v>
      </c>
    </row>
    <row r="296" spans="1:8" ht="25.5" outlineLevel="4">
      <c r="A296" s="5" t="s">
        <v>232</v>
      </c>
      <c r="B296" s="2" t="s">
        <v>221</v>
      </c>
      <c r="C296" s="2" t="s">
        <v>178</v>
      </c>
      <c r="D296" s="2" t="s">
        <v>276</v>
      </c>
      <c r="E296" s="2" t="s">
        <v>233</v>
      </c>
      <c r="F296" s="13">
        <v>200</v>
      </c>
      <c r="G296" s="9">
        <v>135.33</v>
      </c>
      <c r="H296" s="16">
        <f t="shared" si="4"/>
        <v>67.665</v>
      </c>
    </row>
    <row r="297" spans="1:8" ht="12.75" outlineLevel="1">
      <c r="A297" s="5" t="s">
        <v>181</v>
      </c>
      <c r="B297" s="2" t="s">
        <v>221</v>
      </c>
      <c r="C297" s="2" t="s">
        <v>182</v>
      </c>
      <c r="D297" s="2" t="s">
        <v>8</v>
      </c>
      <c r="E297" s="2" t="s">
        <v>9</v>
      </c>
      <c r="F297" s="13">
        <v>4047</v>
      </c>
      <c r="G297" s="9">
        <f>G298</f>
        <v>3417.92</v>
      </c>
      <c r="H297" s="16">
        <f t="shared" si="4"/>
        <v>84.45564615764765</v>
      </c>
    </row>
    <row r="298" spans="1:8" ht="12.75" outlineLevel="2">
      <c r="A298" s="5" t="s">
        <v>187</v>
      </c>
      <c r="B298" s="2" t="s">
        <v>221</v>
      </c>
      <c r="C298" s="2" t="s">
        <v>188</v>
      </c>
      <c r="D298" s="2" t="s">
        <v>8</v>
      </c>
      <c r="E298" s="2" t="s">
        <v>9</v>
      </c>
      <c r="F298" s="13">
        <v>4047</v>
      </c>
      <c r="G298" s="9">
        <f>G299</f>
        <v>3417.92</v>
      </c>
      <c r="H298" s="16">
        <f t="shared" si="4"/>
        <v>84.45564615764765</v>
      </c>
    </row>
    <row r="299" spans="1:8" ht="38.25" outlineLevel="3">
      <c r="A299" s="5" t="s">
        <v>271</v>
      </c>
      <c r="B299" s="2" t="s">
        <v>221</v>
      </c>
      <c r="C299" s="2" t="s">
        <v>188</v>
      </c>
      <c r="D299" s="2" t="s">
        <v>272</v>
      </c>
      <c r="E299" s="2" t="s">
        <v>9</v>
      </c>
      <c r="F299" s="13">
        <v>4047</v>
      </c>
      <c r="G299" s="9">
        <f>G300</f>
        <v>3417.92</v>
      </c>
      <c r="H299" s="16">
        <f t="shared" si="4"/>
        <v>84.45564615764765</v>
      </c>
    </row>
    <row r="300" spans="1:8" ht="12.75" outlineLevel="4">
      <c r="A300" s="5" t="s">
        <v>155</v>
      </c>
      <c r="B300" s="2" t="s">
        <v>221</v>
      </c>
      <c r="C300" s="2" t="s">
        <v>188</v>
      </c>
      <c r="D300" s="2" t="s">
        <v>272</v>
      </c>
      <c r="E300" s="2" t="s">
        <v>156</v>
      </c>
      <c r="F300" s="13">
        <v>4047</v>
      </c>
      <c r="G300" s="9">
        <v>3417.92</v>
      </c>
      <c r="H300" s="16">
        <f t="shared" si="4"/>
        <v>84.45564615764765</v>
      </c>
    </row>
    <row r="301" spans="1:8" ht="12.75" outlineLevel="1">
      <c r="A301" s="5" t="s">
        <v>279</v>
      </c>
      <c r="B301" s="2" t="s">
        <v>221</v>
      </c>
      <c r="C301" s="2" t="s">
        <v>280</v>
      </c>
      <c r="D301" s="2" t="s">
        <v>8</v>
      </c>
      <c r="E301" s="2" t="s">
        <v>9</v>
      </c>
      <c r="F301" s="13">
        <v>225</v>
      </c>
      <c r="G301" s="9">
        <f>G302</f>
        <v>69.26</v>
      </c>
      <c r="H301" s="16">
        <f t="shared" si="4"/>
        <v>30.782222222222224</v>
      </c>
    </row>
    <row r="302" spans="1:8" ht="25.5" outlineLevel="2">
      <c r="A302" s="5" t="s">
        <v>281</v>
      </c>
      <c r="B302" s="2" t="s">
        <v>221</v>
      </c>
      <c r="C302" s="2" t="s">
        <v>282</v>
      </c>
      <c r="D302" s="2" t="s">
        <v>8</v>
      </c>
      <c r="E302" s="2" t="s">
        <v>9</v>
      </c>
      <c r="F302" s="13">
        <v>225</v>
      </c>
      <c r="G302" s="9">
        <f>G303</f>
        <v>69.26</v>
      </c>
      <c r="H302" s="16">
        <f t="shared" si="4"/>
        <v>30.782222222222224</v>
      </c>
    </row>
    <row r="303" spans="1:8" ht="12.75" outlineLevel="3">
      <c r="A303" s="5" t="s">
        <v>283</v>
      </c>
      <c r="B303" s="2" t="s">
        <v>221</v>
      </c>
      <c r="C303" s="2" t="s">
        <v>282</v>
      </c>
      <c r="D303" s="2" t="s">
        <v>284</v>
      </c>
      <c r="E303" s="2" t="s">
        <v>9</v>
      </c>
      <c r="F303" s="13">
        <v>225</v>
      </c>
      <c r="G303" s="9">
        <f>G304</f>
        <v>69.26</v>
      </c>
      <c r="H303" s="16">
        <f t="shared" si="4"/>
        <v>30.782222222222224</v>
      </c>
    </row>
    <row r="304" spans="1:8" ht="63.75" outlineLevel="4">
      <c r="A304" s="5" t="s">
        <v>222</v>
      </c>
      <c r="B304" s="2" t="s">
        <v>221</v>
      </c>
      <c r="C304" s="2" t="s">
        <v>282</v>
      </c>
      <c r="D304" s="2" t="s">
        <v>284</v>
      </c>
      <c r="E304" s="2" t="s">
        <v>223</v>
      </c>
      <c r="F304" s="13">
        <v>225</v>
      </c>
      <c r="G304" s="9">
        <v>69.26</v>
      </c>
      <c r="H304" s="16">
        <f t="shared" si="4"/>
        <v>30.782222222222224</v>
      </c>
    </row>
    <row r="305" spans="1:8" ht="12.75" outlineLevel="1">
      <c r="A305" s="5" t="s">
        <v>48</v>
      </c>
      <c r="B305" s="2" t="s">
        <v>221</v>
      </c>
      <c r="C305" s="2" t="s">
        <v>49</v>
      </c>
      <c r="D305" s="2" t="s">
        <v>8</v>
      </c>
      <c r="E305" s="2" t="s">
        <v>9</v>
      </c>
      <c r="F305" s="13">
        <v>270</v>
      </c>
      <c r="G305" s="9">
        <f>G306</f>
        <v>198.4</v>
      </c>
      <c r="H305" s="16">
        <f t="shared" si="4"/>
        <v>73.48148148148148</v>
      </c>
    </row>
    <row r="306" spans="1:8" ht="25.5" outlineLevel="2">
      <c r="A306" s="5" t="s">
        <v>123</v>
      </c>
      <c r="B306" s="2" t="s">
        <v>221</v>
      </c>
      <c r="C306" s="2" t="s">
        <v>124</v>
      </c>
      <c r="D306" s="2" t="s">
        <v>8</v>
      </c>
      <c r="E306" s="2" t="s">
        <v>9</v>
      </c>
      <c r="F306" s="13">
        <v>270</v>
      </c>
      <c r="G306" s="9">
        <f>G307+G309</f>
        <v>198.4</v>
      </c>
      <c r="H306" s="16">
        <f t="shared" si="4"/>
        <v>73.48148148148148</v>
      </c>
    </row>
    <row r="307" spans="1:8" ht="25.5" outlineLevel="3">
      <c r="A307" s="5" t="s">
        <v>285</v>
      </c>
      <c r="B307" s="2" t="s">
        <v>221</v>
      </c>
      <c r="C307" s="2" t="s">
        <v>124</v>
      </c>
      <c r="D307" s="2" t="s">
        <v>286</v>
      </c>
      <c r="E307" s="2" t="s">
        <v>9</v>
      </c>
      <c r="F307" s="13">
        <v>170</v>
      </c>
      <c r="G307" s="9">
        <f>G308</f>
        <v>138.4</v>
      </c>
      <c r="H307" s="16">
        <f t="shared" si="4"/>
        <v>81.41176470588236</v>
      </c>
    </row>
    <row r="308" spans="1:8" ht="51" outlineLevel="4">
      <c r="A308" s="5" t="s">
        <v>287</v>
      </c>
      <c r="B308" s="2" t="s">
        <v>221</v>
      </c>
      <c r="C308" s="2" t="s">
        <v>124</v>
      </c>
      <c r="D308" s="2" t="s">
        <v>286</v>
      </c>
      <c r="E308" s="2" t="s">
        <v>288</v>
      </c>
      <c r="F308" s="13">
        <v>170</v>
      </c>
      <c r="G308" s="9">
        <v>138.4</v>
      </c>
      <c r="H308" s="16">
        <f t="shared" si="4"/>
        <v>81.41176470588236</v>
      </c>
    </row>
    <row r="309" spans="1:8" ht="51" outlineLevel="3">
      <c r="A309" s="5" t="s">
        <v>289</v>
      </c>
      <c r="B309" s="2" t="s">
        <v>221</v>
      </c>
      <c r="C309" s="2" t="s">
        <v>124</v>
      </c>
      <c r="D309" s="2" t="s">
        <v>290</v>
      </c>
      <c r="E309" s="2" t="s">
        <v>9</v>
      </c>
      <c r="F309" s="13">
        <v>100</v>
      </c>
      <c r="G309" s="22">
        <f>G310</f>
        <v>60</v>
      </c>
      <c r="H309" s="16">
        <f t="shared" si="4"/>
        <v>60</v>
      </c>
    </row>
    <row r="310" spans="1:8" ht="25.5" outlineLevel="4">
      <c r="A310" s="5" t="s">
        <v>232</v>
      </c>
      <c r="B310" s="2" t="s">
        <v>221</v>
      </c>
      <c r="C310" s="2" t="s">
        <v>124</v>
      </c>
      <c r="D310" s="2" t="s">
        <v>290</v>
      </c>
      <c r="E310" s="2" t="s">
        <v>233</v>
      </c>
      <c r="F310" s="13">
        <v>100</v>
      </c>
      <c r="G310" s="22">
        <v>60</v>
      </c>
      <c r="H310" s="16">
        <f t="shared" si="4"/>
        <v>60</v>
      </c>
    </row>
    <row r="311" spans="1:8" ht="12.75" outlineLevel="1">
      <c r="A311" s="5" t="s">
        <v>34</v>
      </c>
      <c r="B311" s="2" t="s">
        <v>221</v>
      </c>
      <c r="C311" s="2" t="s">
        <v>35</v>
      </c>
      <c r="D311" s="2" t="s">
        <v>8</v>
      </c>
      <c r="E311" s="2" t="s">
        <v>9</v>
      </c>
      <c r="F311" s="13">
        <v>42789.497</v>
      </c>
      <c r="G311" s="9">
        <f>G312+G315+G322</f>
        <v>21262.35</v>
      </c>
      <c r="H311" s="16">
        <f t="shared" si="4"/>
        <v>49.690581779916684</v>
      </c>
    </row>
    <row r="312" spans="1:8" ht="12.75" outlineLevel="2">
      <c r="A312" s="5" t="s">
        <v>291</v>
      </c>
      <c r="B312" s="2" t="s">
        <v>221</v>
      </c>
      <c r="C312" s="2" t="s">
        <v>292</v>
      </c>
      <c r="D312" s="2" t="s">
        <v>8</v>
      </c>
      <c r="E312" s="2" t="s">
        <v>9</v>
      </c>
      <c r="F312" s="13">
        <v>409</v>
      </c>
      <c r="G312" s="16">
        <f>G313</f>
        <v>385.78</v>
      </c>
      <c r="H312" s="16">
        <f t="shared" si="4"/>
        <v>94.32273838630806</v>
      </c>
    </row>
    <row r="313" spans="1:8" ht="25.5" outlineLevel="3">
      <c r="A313" s="5" t="s">
        <v>293</v>
      </c>
      <c r="B313" s="2" t="s">
        <v>221</v>
      </c>
      <c r="C313" s="2" t="s">
        <v>292</v>
      </c>
      <c r="D313" s="2" t="s">
        <v>294</v>
      </c>
      <c r="E313" s="2" t="s">
        <v>9</v>
      </c>
      <c r="F313" s="13">
        <v>409</v>
      </c>
      <c r="G313" s="9">
        <f>G314</f>
        <v>385.78</v>
      </c>
      <c r="H313" s="16">
        <f t="shared" si="4"/>
        <v>94.32273838630806</v>
      </c>
    </row>
    <row r="314" spans="1:8" ht="63.75" outlineLevel="4">
      <c r="A314" s="5" t="s">
        <v>222</v>
      </c>
      <c r="B314" s="2" t="s">
        <v>221</v>
      </c>
      <c r="C314" s="2" t="s">
        <v>292</v>
      </c>
      <c r="D314" s="2" t="s">
        <v>294</v>
      </c>
      <c r="E314" s="2" t="s">
        <v>223</v>
      </c>
      <c r="F314" s="13">
        <v>409</v>
      </c>
      <c r="G314" s="9">
        <v>385.78</v>
      </c>
      <c r="H314" s="16">
        <f t="shared" si="4"/>
        <v>94.32273838630806</v>
      </c>
    </row>
    <row r="315" spans="1:8" ht="12.75" outlineLevel="2">
      <c r="A315" s="5" t="s">
        <v>36</v>
      </c>
      <c r="B315" s="2" t="s">
        <v>221</v>
      </c>
      <c r="C315" s="2" t="s">
        <v>37</v>
      </c>
      <c r="D315" s="2" t="s">
        <v>8</v>
      </c>
      <c r="E315" s="2" t="s">
        <v>9</v>
      </c>
      <c r="F315" s="13">
        <v>39106.997</v>
      </c>
      <c r="G315" s="9">
        <f>G316+G318+G320</f>
        <v>18946.57</v>
      </c>
      <c r="H315" s="16">
        <f t="shared" si="4"/>
        <v>48.44803092398017</v>
      </c>
    </row>
    <row r="316" spans="1:8" ht="38.25" outlineLevel="3">
      <c r="A316" s="5" t="s">
        <v>295</v>
      </c>
      <c r="B316" s="2" t="s">
        <v>221</v>
      </c>
      <c r="C316" s="2" t="s">
        <v>37</v>
      </c>
      <c r="D316" s="2" t="s">
        <v>296</v>
      </c>
      <c r="E316" s="2" t="s">
        <v>9</v>
      </c>
      <c r="F316" s="13">
        <v>38506</v>
      </c>
      <c r="G316" s="9">
        <f>G317</f>
        <v>18946.34</v>
      </c>
      <c r="H316" s="16">
        <f t="shared" si="4"/>
        <v>49.2036046330442</v>
      </c>
    </row>
    <row r="317" spans="1:8" ht="63.75" outlineLevel="4">
      <c r="A317" s="5" t="s">
        <v>222</v>
      </c>
      <c r="B317" s="2" t="s">
        <v>221</v>
      </c>
      <c r="C317" s="2" t="s">
        <v>37</v>
      </c>
      <c r="D317" s="2" t="s">
        <v>296</v>
      </c>
      <c r="E317" s="2" t="s">
        <v>223</v>
      </c>
      <c r="F317" s="13">
        <v>38506</v>
      </c>
      <c r="G317" s="9">
        <v>18946.34</v>
      </c>
      <c r="H317" s="16">
        <f t="shared" si="4"/>
        <v>49.2036046330442</v>
      </c>
    </row>
    <row r="318" spans="1:8" ht="51" outlineLevel="3">
      <c r="A318" s="5" t="s">
        <v>297</v>
      </c>
      <c r="B318" s="2" t="s">
        <v>221</v>
      </c>
      <c r="C318" s="2" t="s">
        <v>37</v>
      </c>
      <c r="D318" s="2" t="s">
        <v>298</v>
      </c>
      <c r="E318" s="2" t="s">
        <v>9</v>
      </c>
      <c r="F318" s="13">
        <v>0.229</v>
      </c>
      <c r="G318" s="9">
        <f>G319</f>
        <v>0.23</v>
      </c>
      <c r="H318" s="16">
        <f t="shared" si="4"/>
        <v>100.43668122270742</v>
      </c>
    </row>
    <row r="319" spans="1:8" ht="12.75" outlineLevel="4">
      <c r="A319" s="5" t="s">
        <v>44</v>
      </c>
      <c r="B319" s="2" t="s">
        <v>221</v>
      </c>
      <c r="C319" s="2" t="s">
        <v>37</v>
      </c>
      <c r="D319" s="2" t="s">
        <v>298</v>
      </c>
      <c r="E319" s="2" t="s">
        <v>45</v>
      </c>
      <c r="F319" s="13">
        <v>0.229</v>
      </c>
      <c r="G319" s="9">
        <v>0.23</v>
      </c>
      <c r="H319" s="16">
        <f t="shared" si="4"/>
        <v>100.43668122270742</v>
      </c>
    </row>
    <row r="320" spans="1:8" ht="25.5" outlineLevel="3">
      <c r="A320" s="5" t="s">
        <v>299</v>
      </c>
      <c r="B320" s="2" t="s">
        <v>221</v>
      </c>
      <c r="C320" s="2" t="s">
        <v>37</v>
      </c>
      <c r="D320" s="2" t="s">
        <v>300</v>
      </c>
      <c r="E320" s="2" t="s">
        <v>9</v>
      </c>
      <c r="F320" s="13">
        <v>600.768</v>
      </c>
      <c r="G320" s="9">
        <f>G321</f>
        <v>0</v>
      </c>
      <c r="H320" s="16">
        <f t="shared" si="4"/>
        <v>0</v>
      </c>
    </row>
    <row r="321" spans="1:8" ht="12.75" outlineLevel="4">
      <c r="A321" s="5" t="s">
        <v>301</v>
      </c>
      <c r="B321" s="2" t="s">
        <v>221</v>
      </c>
      <c r="C321" s="2" t="s">
        <v>37</v>
      </c>
      <c r="D321" s="2" t="s">
        <v>300</v>
      </c>
      <c r="E321" s="2" t="s">
        <v>302</v>
      </c>
      <c r="F321" s="13">
        <v>600.768</v>
      </c>
      <c r="G321" s="16">
        <v>0</v>
      </c>
      <c r="H321" s="16">
        <f t="shared" si="4"/>
        <v>0</v>
      </c>
    </row>
    <row r="322" spans="1:8" ht="12.75" outlineLevel="2">
      <c r="A322" s="5" t="s">
        <v>133</v>
      </c>
      <c r="B322" s="2" t="s">
        <v>221</v>
      </c>
      <c r="C322" s="2" t="s">
        <v>134</v>
      </c>
      <c r="D322" s="2" t="s">
        <v>8</v>
      </c>
      <c r="E322" s="2" t="s">
        <v>9</v>
      </c>
      <c r="F322" s="13">
        <v>3273.5</v>
      </c>
      <c r="G322" s="9">
        <f>G323+G325</f>
        <v>1930</v>
      </c>
      <c r="H322" s="16">
        <f t="shared" si="4"/>
        <v>58.95830151214297</v>
      </c>
    </row>
    <row r="323" spans="1:8" ht="140.25" outlineLevel="3">
      <c r="A323" s="5" t="s">
        <v>303</v>
      </c>
      <c r="B323" s="2" t="s">
        <v>221</v>
      </c>
      <c r="C323" s="2" t="s">
        <v>134</v>
      </c>
      <c r="D323" s="2" t="s">
        <v>304</v>
      </c>
      <c r="E323" s="2" t="s">
        <v>9</v>
      </c>
      <c r="F323" s="13">
        <v>1241</v>
      </c>
      <c r="G323" s="9">
        <f>G324</f>
        <v>0</v>
      </c>
      <c r="H323" s="16">
        <f t="shared" si="4"/>
        <v>0</v>
      </c>
    </row>
    <row r="324" spans="1:8" ht="63.75" outlineLevel="4">
      <c r="A324" s="5" t="s">
        <v>222</v>
      </c>
      <c r="B324" s="2" t="s">
        <v>221</v>
      </c>
      <c r="C324" s="2" t="s">
        <v>134</v>
      </c>
      <c r="D324" s="2" t="s">
        <v>304</v>
      </c>
      <c r="E324" s="2" t="s">
        <v>223</v>
      </c>
      <c r="F324" s="13">
        <v>1241</v>
      </c>
      <c r="G324" s="9">
        <v>0</v>
      </c>
      <c r="H324" s="16">
        <f aca="true" t="shared" si="5" ref="H324:H368">G324/F324*100</f>
        <v>0</v>
      </c>
    </row>
    <row r="325" spans="1:8" ht="89.25" outlineLevel="3">
      <c r="A325" s="5" t="s">
        <v>305</v>
      </c>
      <c r="B325" s="2" t="s">
        <v>221</v>
      </c>
      <c r="C325" s="2" t="s">
        <v>134</v>
      </c>
      <c r="D325" s="2" t="s">
        <v>306</v>
      </c>
      <c r="E325" s="2" t="s">
        <v>9</v>
      </c>
      <c r="F325" s="13">
        <v>2032.5</v>
      </c>
      <c r="G325" s="9">
        <f>G326</f>
        <v>1930</v>
      </c>
      <c r="H325" s="16">
        <f t="shared" si="5"/>
        <v>94.95694956949569</v>
      </c>
    </row>
    <row r="326" spans="1:8" ht="63.75" outlineLevel="4">
      <c r="A326" s="5" t="s">
        <v>222</v>
      </c>
      <c r="B326" s="2" t="s">
        <v>221</v>
      </c>
      <c r="C326" s="2" t="s">
        <v>134</v>
      </c>
      <c r="D326" s="2" t="s">
        <v>306</v>
      </c>
      <c r="E326" s="2" t="s">
        <v>223</v>
      </c>
      <c r="F326" s="13">
        <v>2032.5</v>
      </c>
      <c r="G326" s="9">
        <v>1930</v>
      </c>
      <c r="H326" s="16">
        <f t="shared" si="5"/>
        <v>94.95694956949569</v>
      </c>
    </row>
    <row r="327" spans="1:8" ht="12.75" outlineLevel="1">
      <c r="A327" s="5" t="s">
        <v>307</v>
      </c>
      <c r="B327" s="2" t="s">
        <v>221</v>
      </c>
      <c r="C327" s="2" t="s">
        <v>308</v>
      </c>
      <c r="D327" s="2" t="s">
        <v>8</v>
      </c>
      <c r="E327" s="2" t="s">
        <v>9</v>
      </c>
      <c r="F327" s="13">
        <v>460</v>
      </c>
      <c r="G327" s="9">
        <f>G328</f>
        <v>312.34</v>
      </c>
      <c r="H327" s="16">
        <f t="shared" si="5"/>
        <v>67.89999999999999</v>
      </c>
    </row>
    <row r="328" spans="1:8" ht="12.75" outlineLevel="2">
      <c r="A328" s="5" t="s">
        <v>309</v>
      </c>
      <c r="B328" s="2" t="s">
        <v>221</v>
      </c>
      <c r="C328" s="2" t="s">
        <v>310</v>
      </c>
      <c r="D328" s="2" t="s">
        <v>8</v>
      </c>
      <c r="E328" s="2" t="s">
        <v>9</v>
      </c>
      <c r="F328" s="13">
        <v>460</v>
      </c>
      <c r="G328" s="9">
        <f>G329+G331</f>
        <v>312.34</v>
      </c>
      <c r="H328" s="16">
        <f t="shared" si="5"/>
        <v>67.89999999999999</v>
      </c>
    </row>
    <row r="329" spans="1:8" ht="38.25" outlineLevel="3">
      <c r="A329" s="5" t="s">
        <v>311</v>
      </c>
      <c r="B329" s="2" t="s">
        <v>221</v>
      </c>
      <c r="C329" s="2" t="s">
        <v>310</v>
      </c>
      <c r="D329" s="2" t="s">
        <v>312</v>
      </c>
      <c r="E329" s="2" t="s">
        <v>9</v>
      </c>
      <c r="F329" s="13">
        <v>340</v>
      </c>
      <c r="G329" s="9">
        <f>G330</f>
        <v>282.34</v>
      </c>
      <c r="H329" s="16">
        <f t="shared" si="5"/>
        <v>83.04117647058823</v>
      </c>
    </row>
    <row r="330" spans="1:8" ht="51" outlineLevel="4">
      <c r="A330" s="5" t="s">
        <v>287</v>
      </c>
      <c r="B330" s="2" t="s">
        <v>221</v>
      </c>
      <c r="C330" s="2" t="s">
        <v>310</v>
      </c>
      <c r="D330" s="2" t="s">
        <v>312</v>
      </c>
      <c r="E330" s="2" t="s">
        <v>288</v>
      </c>
      <c r="F330" s="13">
        <v>340</v>
      </c>
      <c r="G330" s="9">
        <v>282.34</v>
      </c>
      <c r="H330" s="16">
        <f t="shared" si="5"/>
        <v>83.04117647058823</v>
      </c>
    </row>
    <row r="331" spans="1:8" ht="51" outlineLevel="3">
      <c r="A331" s="5" t="s">
        <v>313</v>
      </c>
      <c r="B331" s="2" t="s">
        <v>221</v>
      </c>
      <c r="C331" s="2" t="s">
        <v>310</v>
      </c>
      <c r="D331" s="2" t="s">
        <v>314</v>
      </c>
      <c r="E331" s="2" t="s">
        <v>9</v>
      </c>
      <c r="F331" s="13">
        <v>120</v>
      </c>
      <c r="G331" s="9">
        <f>G332</f>
        <v>30</v>
      </c>
      <c r="H331" s="16">
        <f t="shared" si="5"/>
        <v>25</v>
      </c>
    </row>
    <row r="332" spans="1:8" ht="25.5" outlineLevel="4">
      <c r="A332" s="5" t="s">
        <v>232</v>
      </c>
      <c r="B332" s="2" t="s">
        <v>221</v>
      </c>
      <c r="C332" s="2" t="s">
        <v>310</v>
      </c>
      <c r="D332" s="2" t="s">
        <v>314</v>
      </c>
      <c r="E332" s="2" t="s">
        <v>233</v>
      </c>
      <c r="F332" s="13">
        <v>120</v>
      </c>
      <c r="G332" s="9">
        <v>30</v>
      </c>
      <c r="H332" s="16">
        <f t="shared" si="5"/>
        <v>25</v>
      </c>
    </row>
    <row r="333" spans="1:8" s="15" customFormat="1" ht="25.5">
      <c r="A333" s="18" t="s">
        <v>315</v>
      </c>
      <c r="B333" s="19" t="s">
        <v>316</v>
      </c>
      <c r="C333" s="19" t="s">
        <v>7</v>
      </c>
      <c r="D333" s="19" t="s">
        <v>8</v>
      </c>
      <c r="E333" s="19" t="s">
        <v>9</v>
      </c>
      <c r="F333" s="12">
        <v>1604.97</v>
      </c>
      <c r="G333" s="8">
        <f>G334</f>
        <v>865.68</v>
      </c>
      <c r="H333" s="8">
        <f t="shared" si="5"/>
        <v>53.937456774892986</v>
      </c>
    </row>
    <row r="334" spans="1:8" ht="12.75" outlineLevel="1">
      <c r="A334" s="5" t="s">
        <v>146</v>
      </c>
      <c r="B334" s="2" t="s">
        <v>316</v>
      </c>
      <c r="C334" s="2" t="s">
        <v>147</v>
      </c>
      <c r="D334" s="2" t="s">
        <v>8</v>
      </c>
      <c r="E334" s="2" t="s">
        <v>9</v>
      </c>
      <c r="F334" s="13">
        <v>1604.97</v>
      </c>
      <c r="G334" s="9">
        <f>G335+G340</f>
        <v>865.68</v>
      </c>
      <c r="H334" s="16">
        <f t="shared" si="5"/>
        <v>53.937456774892986</v>
      </c>
    </row>
    <row r="335" spans="1:8" ht="38.25" outlineLevel="2">
      <c r="A335" s="5" t="s">
        <v>317</v>
      </c>
      <c r="B335" s="2" t="s">
        <v>316</v>
      </c>
      <c r="C335" s="2" t="s">
        <v>318</v>
      </c>
      <c r="D335" s="2" t="s">
        <v>8</v>
      </c>
      <c r="E335" s="2" t="s">
        <v>9</v>
      </c>
      <c r="F335" s="13">
        <v>702.85</v>
      </c>
      <c r="G335" s="9">
        <f>G336+G338</f>
        <v>272.15</v>
      </c>
      <c r="H335" s="16">
        <f t="shared" si="5"/>
        <v>38.720921960589024</v>
      </c>
    </row>
    <row r="336" spans="1:8" ht="12.75" outlineLevel="3">
      <c r="A336" s="5" t="s">
        <v>319</v>
      </c>
      <c r="B336" s="2" t="s">
        <v>316</v>
      </c>
      <c r="C336" s="2" t="s">
        <v>318</v>
      </c>
      <c r="D336" s="2" t="s">
        <v>320</v>
      </c>
      <c r="E336" s="2" t="s">
        <v>9</v>
      </c>
      <c r="F336" s="13">
        <v>696.6</v>
      </c>
      <c r="G336" s="9">
        <f>G337</f>
        <v>265.9</v>
      </c>
      <c r="H336" s="16">
        <f t="shared" si="5"/>
        <v>38.17111685328739</v>
      </c>
    </row>
    <row r="337" spans="1:8" ht="25.5" outlineLevel="4">
      <c r="A337" s="5" t="s">
        <v>232</v>
      </c>
      <c r="B337" s="2" t="s">
        <v>316</v>
      </c>
      <c r="C337" s="2" t="s">
        <v>318</v>
      </c>
      <c r="D337" s="2" t="s">
        <v>320</v>
      </c>
      <c r="E337" s="2" t="s">
        <v>233</v>
      </c>
      <c r="F337" s="13">
        <v>696.6</v>
      </c>
      <c r="G337" s="9">
        <v>265.9</v>
      </c>
      <c r="H337" s="16">
        <f t="shared" si="5"/>
        <v>38.17111685328739</v>
      </c>
    </row>
    <row r="338" spans="1:8" ht="51" outlineLevel="3">
      <c r="A338" s="5" t="s">
        <v>234</v>
      </c>
      <c r="B338" s="2" t="s">
        <v>316</v>
      </c>
      <c r="C338" s="2" t="s">
        <v>318</v>
      </c>
      <c r="D338" s="2" t="s">
        <v>235</v>
      </c>
      <c r="E338" s="2" t="s">
        <v>9</v>
      </c>
      <c r="F338" s="13">
        <v>6.25</v>
      </c>
      <c r="G338" s="9">
        <f>G339</f>
        <v>6.25</v>
      </c>
      <c r="H338" s="16">
        <f t="shared" si="5"/>
        <v>100</v>
      </c>
    </row>
    <row r="339" spans="1:8" ht="25.5" outlineLevel="4">
      <c r="A339" s="5" t="s">
        <v>232</v>
      </c>
      <c r="B339" s="2" t="s">
        <v>316</v>
      </c>
      <c r="C339" s="2" t="s">
        <v>318</v>
      </c>
      <c r="D339" s="2" t="s">
        <v>235</v>
      </c>
      <c r="E339" s="2" t="s">
        <v>233</v>
      </c>
      <c r="F339" s="13">
        <v>6.25</v>
      </c>
      <c r="G339" s="9">
        <v>6.25</v>
      </c>
      <c r="H339" s="16">
        <f t="shared" si="5"/>
        <v>100</v>
      </c>
    </row>
    <row r="340" spans="1:8" ht="63.75" outlineLevel="2">
      <c r="A340" s="5" t="s">
        <v>321</v>
      </c>
      <c r="B340" s="2" t="s">
        <v>316</v>
      </c>
      <c r="C340" s="2" t="s">
        <v>322</v>
      </c>
      <c r="D340" s="2" t="s">
        <v>8</v>
      </c>
      <c r="E340" s="2" t="s">
        <v>9</v>
      </c>
      <c r="F340" s="13">
        <v>902.12</v>
      </c>
      <c r="G340" s="9">
        <f>G341+G343</f>
        <v>593.53</v>
      </c>
      <c r="H340" s="16">
        <f t="shared" si="5"/>
        <v>65.79279918414402</v>
      </c>
    </row>
    <row r="341" spans="1:8" ht="12.75" outlineLevel="3">
      <c r="A341" s="5" t="s">
        <v>150</v>
      </c>
      <c r="B341" s="2" t="s">
        <v>316</v>
      </c>
      <c r="C341" s="2" t="s">
        <v>322</v>
      </c>
      <c r="D341" s="2" t="s">
        <v>151</v>
      </c>
      <c r="E341" s="2" t="s">
        <v>9</v>
      </c>
      <c r="F341" s="13">
        <v>99.12</v>
      </c>
      <c r="G341" s="9">
        <f>G342</f>
        <v>27.85</v>
      </c>
      <c r="H341" s="16">
        <f t="shared" si="5"/>
        <v>28.09725585149314</v>
      </c>
    </row>
    <row r="342" spans="1:8" ht="25.5" outlineLevel="4">
      <c r="A342" s="5" t="s">
        <v>232</v>
      </c>
      <c r="B342" s="2" t="s">
        <v>316</v>
      </c>
      <c r="C342" s="2" t="s">
        <v>322</v>
      </c>
      <c r="D342" s="2" t="s">
        <v>151</v>
      </c>
      <c r="E342" s="2" t="s">
        <v>233</v>
      </c>
      <c r="F342" s="13">
        <v>99.12</v>
      </c>
      <c r="G342" s="9">
        <v>27.85</v>
      </c>
      <c r="H342" s="16">
        <f t="shared" si="5"/>
        <v>28.09725585149314</v>
      </c>
    </row>
    <row r="343" spans="1:8" ht="38.25" outlineLevel="3">
      <c r="A343" s="5" t="s">
        <v>57</v>
      </c>
      <c r="B343" s="2" t="s">
        <v>316</v>
      </c>
      <c r="C343" s="2" t="s">
        <v>322</v>
      </c>
      <c r="D343" s="2" t="s">
        <v>58</v>
      </c>
      <c r="E343" s="2" t="s">
        <v>9</v>
      </c>
      <c r="F343" s="13">
        <v>803</v>
      </c>
      <c r="G343" s="9">
        <f>G344</f>
        <v>565.68</v>
      </c>
      <c r="H343" s="16">
        <f t="shared" si="5"/>
        <v>70.44582814445828</v>
      </c>
    </row>
    <row r="344" spans="1:8" ht="25.5" outlineLevel="4">
      <c r="A344" s="5" t="s">
        <v>232</v>
      </c>
      <c r="B344" s="2" t="s">
        <v>316</v>
      </c>
      <c r="C344" s="2" t="s">
        <v>322</v>
      </c>
      <c r="D344" s="2" t="s">
        <v>58</v>
      </c>
      <c r="E344" s="2" t="s">
        <v>233</v>
      </c>
      <c r="F344" s="13">
        <v>803</v>
      </c>
      <c r="G344" s="9">
        <v>565.68</v>
      </c>
      <c r="H344" s="16">
        <f t="shared" si="5"/>
        <v>70.44582814445828</v>
      </c>
    </row>
    <row r="345" spans="1:8" s="15" customFormat="1" ht="38.25">
      <c r="A345" s="18" t="s">
        <v>323</v>
      </c>
      <c r="B345" s="19" t="s">
        <v>324</v>
      </c>
      <c r="C345" s="19" t="s">
        <v>7</v>
      </c>
      <c r="D345" s="19" t="s">
        <v>8</v>
      </c>
      <c r="E345" s="19" t="s">
        <v>9</v>
      </c>
      <c r="F345" s="12">
        <v>19950</v>
      </c>
      <c r="G345" s="8">
        <f>G346+G350+G362</f>
        <v>12923.23</v>
      </c>
      <c r="H345" s="8">
        <f t="shared" si="5"/>
        <v>64.77809523809523</v>
      </c>
    </row>
    <row r="346" spans="1:8" ht="12.75" outlineLevel="1">
      <c r="A346" s="5" t="s">
        <v>146</v>
      </c>
      <c r="B346" s="2" t="s">
        <v>324</v>
      </c>
      <c r="C346" s="2" t="s">
        <v>147</v>
      </c>
      <c r="D346" s="2" t="s">
        <v>8</v>
      </c>
      <c r="E346" s="2" t="s">
        <v>9</v>
      </c>
      <c r="F346" s="13">
        <v>2138</v>
      </c>
      <c r="G346" s="9">
        <f>G347</f>
        <v>1310</v>
      </c>
      <c r="H346" s="16">
        <f t="shared" si="5"/>
        <v>61.27221702525725</v>
      </c>
    </row>
    <row r="347" spans="1:8" ht="63.75" outlineLevel="2">
      <c r="A347" s="5" t="s">
        <v>148</v>
      </c>
      <c r="B347" s="2" t="s">
        <v>324</v>
      </c>
      <c r="C347" s="2" t="s">
        <v>149</v>
      </c>
      <c r="D347" s="2" t="s">
        <v>8</v>
      </c>
      <c r="E347" s="2" t="s">
        <v>9</v>
      </c>
      <c r="F347" s="13">
        <v>2138</v>
      </c>
      <c r="G347" s="9">
        <f>G348</f>
        <v>1310</v>
      </c>
      <c r="H347" s="16">
        <f t="shared" si="5"/>
        <v>61.27221702525725</v>
      </c>
    </row>
    <row r="348" spans="1:8" ht="38.25" outlineLevel="3">
      <c r="A348" s="5" t="s">
        <v>325</v>
      </c>
      <c r="B348" s="2" t="s">
        <v>324</v>
      </c>
      <c r="C348" s="2" t="s">
        <v>149</v>
      </c>
      <c r="D348" s="2" t="s">
        <v>326</v>
      </c>
      <c r="E348" s="2" t="s">
        <v>9</v>
      </c>
      <c r="F348" s="13">
        <v>2138</v>
      </c>
      <c r="G348" s="9">
        <f>G349</f>
        <v>1310</v>
      </c>
      <c r="H348" s="16">
        <f t="shared" si="5"/>
        <v>61.27221702525725</v>
      </c>
    </row>
    <row r="349" spans="1:8" ht="25.5" outlineLevel="4">
      <c r="A349" s="5" t="s">
        <v>232</v>
      </c>
      <c r="B349" s="2" t="s">
        <v>324</v>
      </c>
      <c r="C349" s="2" t="s">
        <v>149</v>
      </c>
      <c r="D349" s="2" t="s">
        <v>326</v>
      </c>
      <c r="E349" s="2" t="s">
        <v>233</v>
      </c>
      <c r="F349" s="13">
        <v>2138</v>
      </c>
      <c r="G349" s="9">
        <v>1310</v>
      </c>
      <c r="H349" s="16">
        <f t="shared" si="5"/>
        <v>61.27221702525725</v>
      </c>
    </row>
    <row r="350" spans="1:8" ht="12.75" outlineLevel="1">
      <c r="A350" s="5" t="s">
        <v>171</v>
      </c>
      <c r="B350" s="2" t="s">
        <v>324</v>
      </c>
      <c r="C350" s="2" t="s">
        <v>172</v>
      </c>
      <c r="D350" s="2" t="s">
        <v>8</v>
      </c>
      <c r="E350" s="2" t="s">
        <v>9</v>
      </c>
      <c r="F350" s="13">
        <v>16980</v>
      </c>
      <c r="G350" s="9">
        <f>G351</f>
        <v>10781.23</v>
      </c>
      <c r="H350" s="16">
        <f t="shared" si="5"/>
        <v>63.49369846878681</v>
      </c>
    </row>
    <row r="351" spans="1:8" ht="12.75" outlineLevel="2">
      <c r="A351" s="5" t="s">
        <v>327</v>
      </c>
      <c r="B351" s="2" t="s">
        <v>324</v>
      </c>
      <c r="C351" s="2" t="s">
        <v>328</v>
      </c>
      <c r="D351" s="2" t="s">
        <v>8</v>
      </c>
      <c r="E351" s="2" t="s">
        <v>9</v>
      </c>
      <c r="F351" s="13">
        <v>16980</v>
      </c>
      <c r="G351" s="9">
        <f>G352+G354+G356+G358+G360</f>
        <v>10781.23</v>
      </c>
      <c r="H351" s="16">
        <f t="shared" si="5"/>
        <v>63.49369846878681</v>
      </c>
    </row>
    <row r="352" spans="1:8" ht="140.25" outlineLevel="3">
      <c r="A352" s="5" t="s">
        <v>329</v>
      </c>
      <c r="B352" s="2" t="s">
        <v>324</v>
      </c>
      <c r="C352" s="2" t="s">
        <v>328</v>
      </c>
      <c r="D352" s="2" t="s">
        <v>330</v>
      </c>
      <c r="E352" s="2" t="s">
        <v>9</v>
      </c>
      <c r="F352" s="13">
        <v>1886</v>
      </c>
      <c r="G352" s="9">
        <f>G353</f>
        <v>1452.18</v>
      </c>
      <c r="H352" s="16">
        <f t="shared" si="5"/>
        <v>76.99787910922588</v>
      </c>
    </row>
    <row r="353" spans="1:8" ht="12.75" outlineLevel="4">
      <c r="A353" s="5" t="s">
        <v>277</v>
      </c>
      <c r="B353" s="2" t="s">
        <v>324</v>
      </c>
      <c r="C353" s="2" t="s">
        <v>328</v>
      </c>
      <c r="D353" s="2" t="s">
        <v>330</v>
      </c>
      <c r="E353" s="2" t="s">
        <v>278</v>
      </c>
      <c r="F353" s="13">
        <v>1886</v>
      </c>
      <c r="G353" s="9">
        <v>1452.18</v>
      </c>
      <c r="H353" s="16">
        <f t="shared" si="5"/>
        <v>76.99787910922588</v>
      </c>
    </row>
    <row r="354" spans="1:8" ht="191.25" outlineLevel="3">
      <c r="A354" s="5" t="s">
        <v>331</v>
      </c>
      <c r="B354" s="2" t="s">
        <v>324</v>
      </c>
      <c r="C354" s="2" t="s">
        <v>328</v>
      </c>
      <c r="D354" s="2" t="s">
        <v>332</v>
      </c>
      <c r="E354" s="2" t="s">
        <v>9</v>
      </c>
      <c r="F354" s="13">
        <v>5954.6</v>
      </c>
      <c r="G354" s="9">
        <f>G355</f>
        <v>4039.34</v>
      </c>
      <c r="H354" s="16">
        <f t="shared" si="5"/>
        <v>67.8356228797904</v>
      </c>
    </row>
    <row r="355" spans="1:8" ht="12.75" outlineLevel="4">
      <c r="A355" s="5" t="s">
        <v>277</v>
      </c>
      <c r="B355" s="2" t="s">
        <v>324</v>
      </c>
      <c r="C355" s="2" t="s">
        <v>328</v>
      </c>
      <c r="D355" s="2" t="s">
        <v>332</v>
      </c>
      <c r="E355" s="2" t="s">
        <v>278</v>
      </c>
      <c r="F355" s="13">
        <v>5954.6</v>
      </c>
      <c r="G355" s="9">
        <v>4039.34</v>
      </c>
      <c r="H355" s="16">
        <f t="shared" si="5"/>
        <v>67.8356228797904</v>
      </c>
    </row>
    <row r="356" spans="1:8" ht="178.5" outlineLevel="3">
      <c r="A356" s="5" t="s">
        <v>333</v>
      </c>
      <c r="B356" s="2" t="s">
        <v>324</v>
      </c>
      <c r="C356" s="2" t="s">
        <v>328</v>
      </c>
      <c r="D356" s="2" t="s">
        <v>334</v>
      </c>
      <c r="E356" s="2" t="s">
        <v>9</v>
      </c>
      <c r="F356" s="13">
        <v>5200</v>
      </c>
      <c r="G356" s="9">
        <f>G357</f>
        <v>3030.5</v>
      </c>
      <c r="H356" s="16">
        <f t="shared" si="5"/>
        <v>58.27884615384615</v>
      </c>
    </row>
    <row r="357" spans="1:8" ht="12.75" outlineLevel="4">
      <c r="A357" s="5" t="s">
        <v>277</v>
      </c>
      <c r="B357" s="2" t="s">
        <v>324</v>
      </c>
      <c r="C357" s="2" t="s">
        <v>328</v>
      </c>
      <c r="D357" s="2" t="s">
        <v>334</v>
      </c>
      <c r="E357" s="2" t="s">
        <v>278</v>
      </c>
      <c r="F357" s="13">
        <v>5200</v>
      </c>
      <c r="G357" s="9">
        <v>3030.5</v>
      </c>
      <c r="H357" s="16">
        <f t="shared" si="5"/>
        <v>58.27884615384615</v>
      </c>
    </row>
    <row r="358" spans="1:8" ht="51" outlineLevel="3">
      <c r="A358" s="5" t="s">
        <v>335</v>
      </c>
      <c r="B358" s="2" t="s">
        <v>324</v>
      </c>
      <c r="C358" s="2" t="s">
        <v>328</v>
      </c>
      <c r="D358" s="2" t="s">
        <v>336</v>
      </c>
      <c r="E358" s="2" t="s">
        <v>9</v>
      </c>
      <c r="F358" s="13">
        <v>3825</v>
      </c>
      <c r="G358" s="9">
        <f>G359</f>
        <v>2219.87</v>
      </c>
      <c r="H358" s="16">
        <f t="shared" si="5"/>
        <v>58.03581699346405</v>
      </c>
    </row>
    <row r="359" spans="1:8" ht="12.75" outlineLevel="4">
      <c r="A359" s="5" t="s">
        <v>277</v>
      </c>
      <c r="B359" s="2" t="s">
        <v>324</v>
      </c>
      <c r="C359" s="2" t="s">
        <v>328</v>
      </c>
      <c r="D359" s="2" t="s">
        <v>336</v>
      </c>
      <c r="E359" s="2" t="s">
        <v>278</v>
      </c>
      <c r="F359" s="13">
        <v>3825</v>
      </c>
      <c r="G359" s="9">
        <v>2219.87</v>
      </c>
      <c r="H359" s="16">
        <f t="shared" si="5"/>
        <v>58.03581699346405</v>
      </c>
    </row>
    <row r="360" spans="1:8" ht="114.75" outlineLevel="3">
      <c r="A360" s="5" t="s">
        <v>337</v>
      </c>
      <c r="B360" s="2" t="s">
        <v>324</v>
      </c>
      <c r="C360" s="2" t="s">
        <v>328</v>
      </c>
      <c r="D360" s="2" t="s">
        <v>338</v>
      </c>
      <c r="E360" s="2" t="s">
        <v>9</v>
      </c>
      <c r="F360" s="13">
        <v>114.4</v>
      </c>
      <c r="G360" s="9">
        <f>G361</f>
        <v>39.34</v>
      </c>
      <c r="H360" s="16">
        <f t="shared" si="5"/>
        <v>34.38811188811189</v>
      </c>
    </row>
    <row r="361" spans="1:8" ht="12.75" outlineLevel="4">
      <c r="A361" s="5" t="s">
        <v>277</v>
      </c>
      <c r="B361" s="2" t="s">
        <v>324</v>
      </c>
      <c r="C361" s="2" t="s">
        <v>328</v>
      </c>
      <c r="D361" s="2" t="s">
        <v>338</v>
      </c>
      <c r="E361" s="2" t="s">
        <v>278</v>
      </c>
      <c r="F361" s="13">
        <v>114.4</v>
      </c>
      <c r="G361" s="9">
        <v>39.34</v>
      </c>
      <c r="H361" s="16">
        <f>G361/F361*100</f>
        <v>34.38811188811189</v>
      </c>
    </row>
    <row r="362" spans="1:8" ht="12.75" outlineLevel="1">
      <c r="A362" s="5" t="s">
        <v>34</v>
      </c>
      <c r="B362" s="2" t="s">
        <v>324</v>
      </c>
      <c r="C362" s="2" t="s">
        <v>35</v>
      </c>
      <c r="D362" s="2" t="s">
        <v>8</v>
      </c>
      <c r="E362" s="2" t="s">
        <v>9</v>
      </c>
      <c r="F362" s="13">
        <v>832</v>
      </c>
      <c r="G362" s="9">
        <f>G363</f>
        <v>832</v>
      </c>
      <c r="H362" s="16">
        <f t="shared" si="5"/>
        <v>100</v>
      </c>
    </row>
    <row r="363" spans="1:8" ht="12.75" outlineLevel="2">
      <c r="A363" s="5" t="s">
        <v>36</v>
      </c>
      <c r="B363" s="2" t="s">
        <v>324</v>
      </c>
      <c r="C363" s="2" t="s">
        <v>37</v>
      </c>
      <c r="D363" s="2" t="s">
        <v>8</v>
      </c>
      <c r="E363" s="2" t="s">
        <v>9</v>
      </c>
      <c r="F363" s="13">
        <v>832</v>
      </c>
      <c r="G363" s="9">
        <f>G364+G366</f>
        <v>832</v>
      </c>
      <c r="H363" s="16">
        <f t="shared" si="5"/>
        <v>100</v>
      </c>
    </row>
    <row r="364" spans="1:8" ht="51" outlineLevel="3">
      <c r="A364" s="5" t="s">
        <v>339</v>
      </c>
      <c r="B364" s="2" t="s">
        <v>324</v>
      </c>
      <c r="C364" s="2" t="s">
        <v>37</v>
      </c>
      <c r="D364" s="2" t="s">
        <v>340</v>
      </c>
      <c r="E364" s="2" t="s">
        <v>9</v>
      </c>
      <c r="F364" s="13">
        <v>491</v>
      </c>
      <c r="G364" s="9">
        <f>G365</f>
        <v>491</v>
      </c>
      <c r="H364" s="16">
        <f t="shared" si="5"/>
        <v>100</v>
      </c>
    </row>
    <row r="365" spans="1:8" ht="51" outlineLevel="4">
      <c r="A365" s="5" t="s">
        <v>341</v>
      </c>
      <c r="B365" s="2" t="s">
        <v>324</v>
      </c>
      <c r="C365" s="2" t="s">
        <v>37</v>
      </c>
      <c r="D365" s="2" t="s">
        <v>340</v>
      </c>
      <c r="E365" s="2" t="s">
        <v>342</v>
      </c>
      <c r="F365" s="13">
        <v>491</v>
      </c>
      <c r="G365" s="9">
        <v>491</v>
      </c>
      <c r="H365" s="16">
        <f t="shared" si="5"/>
        <v>100</v>
      </c>
    </row>
    <row r="366" spans="1:8" ht="38.25" outlineLevel="3">
      <c r="A366" s="5" t="s">
        <v>343</v>
      </c>
      <c r="B366" s="2" t="s">
        <v>324</v>
      </c>
      <c r="C366" s="2" t="s">
        <v>37</v>
      </c>
      <c r="D366" s="2" t="s">
        <v>344</v>
      </c>
      <c r="E366" s="2" t="s">
        <v>9</v>
      </c>
      <c r="F366" s="13">
        <v>341</v>
      </c>
      <c r="G366" s="9">
        <f>G367</f>
        <v>341</v>
      </c>
      <c r="H366" s="16">
        <f t="shared" si="5"/>
        <v>100</v>
      </c>
    </row>
    <row r="367" spans="1:8" ht="51" outlineLevel="4">
      <c r="A367" s="5" t="s">
        <v>341</v>
      </c>
      <c r="B367" s="2" t="s">
        <v>324</v>
      </c>
      <c r="C367" s="2" t="s">
        <v>37</v>
      </c>
      <c r="D367" s="2" t="s">
        <v>344</v>
      </c>
      <c r="E367" s="2" t="s">
        <v>342</v>
      </c>
      <c r="F367" s="13">
        <v>341</v>
      </c>
      <c r="G367" s="9">
        <v>341</v>
      </c>
      <c r="H367" s="16">
        <f t="shared" si="5"/>
        <v>100</v>
      </c>
    </row>
    <row r="368" spans="1:8" ht="12.75">
      <c r="A368" s="25" t="s">
        <v>345</v>
      </c>
      <c r="B368" s="25"/>
      <c r="C368" s="25"/>
      <c r="D368" s="25"/>
      <c r="E368" s="25"/>
      <c r="F368" s="20">
        <v>395263.9184</v>
      </c>
      <c r="G368" s="21">
        <f>G9+G36+G84+G161+G213+G229+G333+G345</f>
        <v>223149.59999999998</v>
      </c>
      <c r="H368" s="16">
        <f t="shared" si="5"/>
        <v>56.45584876638716</v>
      </c>
    </row>
    <row r="369" spans="1:5" ht="12.75">
      <c r="A369" s="6"/>
      <c r="B369" s="3"/>
      <c r="C369" s="3"/>
      <c r="D369" s="3"/>
      <c r="E369" s="3"/>
    </row>
  </sheetData>
  <mergeCells count="3">
    <mergeCell ref="A368:E368"/>
    <mergeCell ref="A6:F6"/>
    <mergeCell ref="A7:F7"/>
  </mergeCells>
  <printOptions/>
  <pageMargins left="0.787" right="0.59" top="0.59" bottom="0.59" header="0.393" footer="0.511"/>
  <pageSetup blackAndWhite="1" fitToHeight="17" fitToWidth="1" horizontalDpi="600" verticalDpi="600" orientation="portrait" paperSize="9" scale="81" r:id="rId1"/>
  <headerFooter alignWithMargins="0">
    <oddHeader>&amp;R&amp;8&amp;P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User002</cp:lastModifiedBy>
  <cp:lastPrinted>2011-10-19T10:20:32Z</cp:lastPrinted>
  <dcterms:created xsi:type="dcterms:W3CDTF">2011-10-04T11:24:33Z</dcterms:created>
  <dcterms:modified xsi:type="dcterms:W3CDTF">2011-10-19T10:42:46Z</dcterms:modified>
  <cp:category/>
  <cp:version/>
  <cp:contentType/>
  <cp:contentStatus/>
</cp:coreProperties>
</file>