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4235" windowHeight="9465" activeTab="0"/>
  </bookViews>
  <sheets>
    <sheet name="Лист2" sheetId="1" r:id="rId1"/>
    <sheet name="Лист1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1">'Лист1'!$A:$B</definedName>
  </definedNames>
  <calcPr fullCalcOnLoad="1"/>
</workbook>
</file>

<file path=xl/sharedStrings.xml><?xml version="1.0" encoding="utf-8"?>
<sst xmlns="http://schemas.openxmlformats.org/spreadsheetml/2006/main" count="107" uniqueCount="80">
  <si>
    <t>ВР
Код</t>
  </si>
  <si>
    <t>ВР
Описание</t>
  </si>
  <si>
    <t>999</t>
  </si>
  <si>
    <t>000</t>
  </si>
  <si>
    <t>все</t>
  </si>
  <si>
    <t>900</t>
  </si>
  <si>
    <t>907</t>
  </si>
  <si>
    <t>901</t>
  </si>
  <si>
    <t>902</t>
  </si>
  <si>
    <t>903</t>
  </si>
  <si>
    <t>904</t>
  </si>
  <si>
    <t>905</t>
  </si>
  <si>
    <t>906</t>
  </si>
  <si>
    <t>908</t>
  </si>
  <si>
    <t>909</t>
  </si>
  <si>
    <t>910</t>
  </si>
  <si>
    <t>911</t>
  </si>
  <si>
    <t>912</t>
  </si>
  <si>
    <t>913</t>
  </si>
  <si>
    <t>Вариант: Б2011 План бюджета;
Таблица: Расходы БП Обл Сводная;
Данные
ФКР=0000
ЦС=0000000
Расп=00000</t>
  </si>
  <si>
    <t xml:space="preserve">                                                         "О  бюджете муниципального образования </t>
  </si>
  <si>
    <t xml:space="preserve">                                                         Яранский муниципальный район  на 2011 год"</t>
  </si>
  <si>
    <t>Ведомственная целевая программа "Обеспечение деятельности администрации Яранского района в целях исполнения полномочий по вопросам местного значения в 2011 году"</t>
  </si>
  <si>
    <t>Ведомственная целевая программа ""Обеспечение сохранности архивных фондов муниципального учреждения "Яранский районный архив" Кировской области на 2011 год"</t>
  </si>
  <si>
    <t>Ведомственная целевая программа "Дополнительное образование детей Яранского района в 2011 году"</t>
  </si>
  <si>
    <t xml:space="preserve">Ведомственная целевая программа "Организация культурного досуга населения Яранского района в 2011 году" </t>
  </si>
  <si>
    <t>Ведомственная целевая программа "Развитие и поддержка музейного дела Яранского района в 2011 году"</t>
  </si>
  <si>
    <t>Ведомственная целевая программа "Организация библиотечного обслуживания населения Яранского района в 2011 году"</t>
  </si>
  <si>
    <t>Ведомственная целевая программа "Функционирование общеобразовательных учреждений Ярансколго района в 2011 году"</t>
  </si>
  <si>
    <t>Ведомственная целевая программа "Эффективность управления финансовыми ресурсами районного бюджета в 2011 году"</t>
  </si>
  <si>
    <t>Ведомственная целевая программа "Предоставление  дошкольного образования на территории Яранского района в 2011 году"</t>
  </si>
  <si>
    <t>Ведомственная целевая программа "Организация предоставления дополнительного образования  на территории Яранского района в 2011 году"</t>
  </si>
  <si>
    <t>Ведомственная целевая программа "Организация и обеспечение текущей деятельности образовательных учреждений Яранского района в 2011 году"</t>
  </si>
  <si>
    <t>Ведомственная целевая программа "Обеспечение противопожарной устойчивости и эпидемиологической обстановки в образовательных учреждениях района"</t>
  </si>
  <si>
    <t>914</t>
  </si>
  <si>
    <t>Ведомственная целевая программа "Организация летнего отдыха детей в каникулярное время на территории Яранского муниципального района в 2011 году"</t>
  </si>
  <si>
    <t>915</t>
  </si>
  <si>
    <t>Ведомственная целевая программа "Островок здоровья"</t>
  </si>
  <si>
    <t>Ведомственная целевая программа "Управление муниципальным имуществом и земельными ресурсами Яранского района в 2011 году"</t>
  </si>
  <si>
    <t>Ведомственная целевая программа "Оказание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медицинской помощи в период беременности, во время и после родов на 2011 год"</t>
  </si>
  <si>
    <t>ведомственных целевых программ, реализуемых за счет средств районного бюджета в 2011 году</t>
  </si>
  <si>
    <t>Наименование программы</t>
  </si>
  <si>
    <t>Сумма (тыс. рублей)</t>
  </si>
  <si>
    <t>Код программы</t>
  </si>
  <si>
    <t>Итого:</t>
  </si>
  <si>
    <t>Ведомственная целевая программа "Бухгалтерское обслуживание муниципальный учреждений, подведомственных управлению культуры в 2011 году</t>
  </si>
  <si>
    <t>Средства местного бюджета</t>
  </si>
  <si>
    <t>Доходы от предпринимательской и иной приносящей доход деятельности</t>
  </si>
  <si>
    <t>Средства областного бюджета</t>
  </si>
  <si>
    <t xml:space="preserve">Средства федерального бюджета </t>
  </si>
  <si>
    <t>Компенсация затрат государства</t>
  </si>
  <si>
    <t xml:space="preserve">                                                         к решению Яранской районной Думы  </t>
  </si>
  <si>
    <t>Субсидия на выравнивание</t>
  </si>
  <si>
    <t>Прочие безвоздмездные</t>
  </si>
  <si>
    <t>Ведомственная целевая программа   "Основные направления развития молодежной политики, физкультуры и спорта в Яранском районе" в 2011 году</t>
  </si>
  <si>
    <t>ПЕРЕЧЕНЬ</t>
  </si>
  <si>
    <t xml:space="preserve">                                                          Приложение 14</t>
  </si>
  <si>
    <t>ОЦП "Экология и природные ресурсы Кировской области" на 2011 год</t>
  </si>
  <si>
    <t>Предоставление руководителям, педагогическим работникам и иным специалистам образовательных учреждений (за исключением совместителей), работающим и проживающим в сельских населенных пунктах (поселках городского типа), бесплатной жилой площади с отоплением и электроснабжением путем компенсации 100 процентов расходов в виде ежемесячной денежной выплаты.
    (13 167,5 руб.)</t>
  </si>
  <si>
    <t>субвенция из областного бюджета на реализацию государственного стандарта общего образования на 2011 год</t>
  </si>
  <si>
    <t>Хранение и комплектование муниципальных архивов документами Архивного фонда Российской Федерации и другими архивными документами, относящимися к государственной  собственности области и находящимися на территории муниципальных образований; государственный учет документов Архивновго фонда Российской Федерации и других архивных документов, относящихся к государственной собственности области и находящимися на территории муниципальных образований; оказание государственных услуг по использованию документов Архивного фонда Российской Федерации и других архивных документов относящихся к  государственной собственности области, временно хранящихся в муниципальных архивах на 2011 год</t>
  </si>
  <si>
    <t xml:space="preserve"> Субвенция по выплате отдельным категориям специалистов, работающих, вышедших на пенсию и проживающих в сельских населенных пунктах или поселках городского типа частичной компенсации расходов на оплату жилого помещения и коммунальных услуг в виде ежемесячной денежной выплаты  на 2011 год
 (400,0 руб.)</t>
  </si>
  <si>
    <t>Предоставление гражданам субсидий на оплату жилого помещения и коммунальных услуг (расходы по администрированию)</t>
  </si>
  <si>
    <t>Субвенция на осуществление переданных полномочий по подготовке и проведению Всероссийской переписи населения  2010 года на 2011 год</t>
  </si>
  <si>
    <t>субвенция  расчету и предоставлению дотаций бюджетам поселений на 2011 год</t>
  </si>
  <si>
    <t xml:space="preserve"> субвенция по первичному воинскому учету
на территориях, где отсутствуют военные комиссариаты,                                            на 2011 год </t>
  </si>
  <si>
    <t xml:space="preserve">организации предоставления гражданам субсидий на оплату жилых помещений и коммунальных услуг 
на 2011 год </t>
  </si>
  <si>
    <t>субвенция  за выполнение функций классного руководителя педагогическим работникам муниципальных образовательных учреждений на 2011 год</t>
  </si>
  <si>
    <t>субвенция по начислению и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на 2011 год</t>
  </si>
  <si>
    <t>субвенция по осуществлению денежных выплат медицинскому персоналу фельдшерско-акушерских пунктов
 (заведующим фельдшерско-акушерскими пунктами, фельдшерам, акушеркам, медицинским сестрам, в том числе патронажным медицинским сестрам), врачам, фельдшерам (акушеркам) и медицинским сестрам скорой медицинской помощи на 2011 год</t>
  </si>
  <si>
    <t>субвенция по начислению
 и выплате ежемесячного вознаграждения, причитающегося
 приемным родителям, на 2011 год</t>
  </si>
  <si>
    <t>субвенция по социальному обслуживанию детей-сирот и детей, оставшихся без попечения родителей, в муниципальных детских домах и школах-интернатах для детей-сирот; по ежемесячной выплате денежных средств на содержание детей-сирот и детей, оставшихся без попечения родителей, на 2011 год</t>
  </si>
  <si>
    <t>субвенция по обеспечению детей-сирот и детей, оставшихся без попечения родителей, лиц из числа детей-сирот и детей, оставшихся без попечения родителей, по договорам социального найма жилыми помещениями муниципального жилищного фонда  на 2011 год</t>
  </si>
  <si>
    <t>субвенция по созданию в муниципальных районах, городских округах комиссий по делам несовершеннолетних и защите их прав и осуществлению деятельности в сфере профилактики безнадзорности и правонарушений несовершеннолетних,
 включая административную юрисдикцию, на 2011 год</t>
  </si>
  <si>
    <t>субвенция 
 по созданию и деятельности в муниципальных образованиях административной(ых) комиссии(ий) по рассмотрению дел об административных правонарушениях на 2011 год</t>
  </si>
  <si>
    <t>субвенция   по обеспечению полноценным питанием беременных женщин, кормящих матерей, а также детей в возрасте до трех лет на 2011 год</t>
  </si>
  <si>
    <t>субвенция по исполнению мер социальной поддержки отдельных категорий граждан в обеспечении лекарственными средствами, изделиями медицинского назначения, безбелковыми продуктами питания и белковыми гидролизатами на 2011 год</t>
  </si>
  <si>
    <t>субвенция 
 по осуществлению деятельности по опеке и попечительству на 2011 год</t>
  </si>
  <si>
    <t>Ведомственных целевых программ, реализуемых за счет средств районного бюджета в 2011 году</t>
  </si>
  <si>
    <t xml:space="preserve">                                                         от   24.01.2011       № 412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</si>
</sst>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0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18" fillId="0" borderId="0" xfId="0" applyNumberFormat="1" applyFont="1" applyAlignment="1" quotePrefix="1">
      <alignment horizontal="center" vertical="top" wrapText="1"/>
    </xf>
    <xf numFmtId="0" fontId="18" fillId="0" borderId="0" xfId="0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168" fontId="19" fillId="0" borderId="0" xfId="0" applyNumberFormat="1" applyFont="1" applyFill="1" applyAlignment="1">
      <alignment horizontal="left" vertical="top"/>
    </xf>
    <xf numFmtId="11" fontId="20" fillId="0" borderId="0" xfId="0" applyNumberFormat="1" applyFont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11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quotePrefix="1">
      <alignment horizontal="center" vertical="top" wrapText="1"/>
    </xf>
    <xf numFmtId="11" fontId="21" fillId="0" borderId="10" xfId="0" applyNumberFormat="1" applyFont="1" applyBorder="1" applyAlignment="1" quotePrefix="1">
      <alignment vertical="top" wrapText="1"/>
    </xf>
    <xf numFmtId="0" fontId="20" fillId="0" borderId="0" xfId="0" applyFont="1" applyAlignment="1" quotePrefix="1">
      <alignment vertical="top" wrapText="1"/>
    </xf>
    <xf numFmtId="0" fontId="20" fillId="0" borderId="0" xfId="0" applyFont="1" applyAlignment="1">
      <alignment vertical="top" wrapText="1"/>
    </xf>
    <xf numFmtId="11" fontId="21" fillId="0" borderId="10" xfId="0" applyNumberFormat="1" applyFont="1" applyBorder="1" applyAlignment="1">
      <alignment vertical="top" wrapText="1"/>
    </xf>
    <xf numFmtId="49" fontId="21" fillId="0" borderId="0" xfId="0" applyNumberFormat="1" applyFont="1" applyAlignment="1">
      <alignment horizontal="center" vertical="justify"/>
    </xf>
    <xf numFmtId="11" fontId="21" fillId="0" borderId="0" xfId="0" applyNumberFormat="1" applyFont="1" applyAlignment="1">
      <alignment horizontal="left" vertical="justify" wrapText="1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vertical="top" wrapText="1"/>
    </xf>
    <xf numFmtId="49" fontId="21" fillId="0" borderId="11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justify"/>
    </xf>
    <xf numFmtId="0" fontId="19" fillId="0" borderId="10" xfId="0" applyNumberFormat="1" applyFont="1" applyBorder="1" applyAlignment="1">
      <alignment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Alignment="1" quotePrefix="1">
      <alignment vertical="top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49" fontId="24" fillId="0" borderId="10" xfId="0" applyNumberFormat="1" applyFont="1" applyBorder="1" applyAlignment="1" quotePrefix="1">
      <alignment horizontal="center" vertical="top" wrapText="1"/>
    </xf>
    <xf numFmtId="11" fontId="24" fillId="0" borderId="10" xfId="0" applyNumberFormat="1" applyFont="1" applyBorder="1" applyAlignment="1" quotePrefix="1">
      <alignment vertical="top" wrapText="1"/>
    </xf>
    <xf numFmtId="0" fontId="27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 vertical="top" wrapText="1"/>
    </xf>
    <xf numFmtId="11" fontId="24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9" fontId="24" fillId="0" borderId="10" xfId="0" applyNumberFormat="1" applyFont="1" applyBorder="1" applyAlignment="1">
      <alignment horizontal="left" vertical="top" wrapText="1"/>
    </xf>
    <xf numFmtId="2" fontId="24" fillId="0" borderId="10" xfId="0" applyNumberFormat="1" applyFont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/>
    </xf>
    <xf numFmtId="49" fontId="24" fillId="0" borderId="11" xfId="0" applyNumberFormat="1" applyFont="1" applyBorder="1" applyAlignment="1">
      <alignment horizontal="left" vertical="justify"/>
    </xf>
    <xf numFmtId="0" fontId="24" fillId="0" borderId="0" xfId="0" applyFont="1" applyAlignment="1">
      <alignment/>
    </xf>
    <xf numFmtId="2" fontId="24" fillId="0" borderId="11" xfId="0" applyNumberFormat="1" applyFont="1" applyBorder="1" applyAlignment="1">
      <alignment horizontal="right" vertical="top"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0" fontId="28" fillId="0" borderId="10" xfId="0" applyNumberFormat="1" applyFont="1" applyBorder="1" applyAlignment="1">
      <alignment vertical="top" wrapText="1"/>
    </xf>
    <xf numFmtId="2" fontId="28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justify" vertical="center"/>
    </xf>
    <xf numFmtId="49" fontId="24" fillId="0" borderId="0" xfId="0" applyNumberFormat="1" applyFont="1" applyAlignment="1">
      <alignment horizontal="center" vertical="justify"/>
    </xf>
    <xf numFmtId="11" fontId="24" fillId="0" borderId="0" xfId="0" applyNumberFormat="1" applyFont="1" applyAlignment="1">
      <alignment horizontal="left" vertical="justify" wrapText="1"/>
    </xf>
    <xf numFmtId="0" fontId="25" fillId="0" borderId="10" xfId="0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center" wrapText="1"/>
    </xf>
    <xf numFmtId="1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 quotePrefix="1">
      <alignment vertical="top" wrapText="1"/>
    </xf>
    <xf numFmtId="0" fontId="22" fillId="0" borderId="10" xfId="0" applyFont="1" applyBorder="1" applyAlignment="1">
      <alignment horizontal="justify" vertical="top"/>
    </xf>
    <xf numFmtId="0" fontId="29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right" vertical="top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0" xfId="0" applyNumberFormat="1" applyFont="1" applyFill="1" applyBorder="1" applyAlignment="1">
      <alignment horizontal="justify" vertical="top" wrapText="1"/>
    </xf>
    <xf numFmtId="0" fontId="25" fillId="0" borderId="10" xfId="0" applyNumberFormat="1" applyFont="1" applyFill="1" applyBorder="1" applyAlignment="1">
      <alignment horizontal="justify" vertical="top" wrapText="1" shrinkToFit="1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vertical="top" wrapText="1"/>
    </xf>
    <xf numFmtId="11" fontId="20" fillId="0" borderId="0" xfId="0" applyNumberFormat="1" applyFont="1" applyAlignment="1">
      <alignment vertical="top" wrapText="1"/>
    </xf>
    <xf numFmtId="11" fontId="21" fillId="0" borderId="0" xfId="0" applyNumberFormat="1" applyFont="1" applyAlignment="1">
      <alignment horizontal="justify" vertical="top" wrapText="1"/>
    </xf>
    <xf numFmtId="11" fontId="23" fillId="0" borderId="0" xfId="0" applyNumberFormat="1" applyFont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  <xf numFmtId="11" fontId="21" fillId="0" borderId="0" xfId="0" applyNumberFormat="1" applyFont="1" applyFill="1" applyAlignment="1">
      <alignment horizontal="left" vertical="top" wrapText="1"/>
    </xf>
    <xf numFmtId="11" fontId="20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workbookViewId="0" topLeftCell="A4">
      <selection activeCell="A5" sqref="A5:B5"/>
    </sheetView>
  </sheetViews>
  <sheetFormatPr defaultColWidth="9.00390625" defaultRowHeight="12.75"/>
  <cols>
    <col min="1" max="1" width="83.125" style="13" customWidth="1"/>
    <col min="2" max="2" width="13.625" style="14" customWidth="1"/>
    <col min="3" max="3" width="0" style="15" hidden="1" customWidth="1"/>
    <col min="4" max="16384" width="9.125" style="15" customWidth="1"/>
  </cols>
  <sheetData>
    <row r="1" spans="1:3" s="3" customFormat="1" ht="18.75" customHeight="1">
      <c r="A1" s="65" t="s">
        <v>56</v>
      </c>
      <c r="B1" s="65"/>
      <c r="C1" s="2"/>
    </row>
    <row r="2" spans="1:3" s="3" customFormat="1" ht="18.75" customHeight="1">
      <c r="A2" s="65" t="s">
        <v>51</v>
      </c>
      <c r="B2" s="65"/>
      <c r="C2" s="2"/>
    </row>
    <row r="3" spans="1:3" s="3" customFormat="1" ht="18.75" customHeight="1">
      <c r="A3" s="65" t="s">
        <v>20</v>
      </c>
      <c r="B3" s="65"/>
      <c r="C3" s="2"/>
    </row>
    <row r="4" spans="1:3" s="3" customFormat="1" ht="18.75" customHeight="1">
      <c r="A4" s="66" t="s">
        <v>21</v>
      </c>
      <c r="B4" s="66"/>
      <c r="C4" s="2"/>
    </row>
    <row r="5" spans="1:3" s="3" customFormat="1" ht="18.75" customHeight="1">
      <c r="A5" s="66" t="s">
        <v>79</v>
      </c>
      <c r="B5" s="66"/>
      <c r="C5" s="2"/>
    </row>
    <row r="6" spans="1:3" s="3" customFormat="1" ht="15.75">
      <c r="A6" s="1"/>
      <c r="B6" s="4"/>
      <c r="C6" s="2"/>
    </row>
    <row r="7" spans="1:3" s="3" customFormat="1" ht="18" customHeight="1">
      <c r="A7" s="64" t="s">
        <v>55</v>
      </c>
      <c r="B7" s="64"/>
      <c r="C7" s="2"/>
    </row>
    <row r="8" spans="1:3" s="3" customFormat="1" ht="43.5" customHeight="1">
      <c r="A8" s="63" t="s">
        <v>40</v>
      </c>
      <c r="B8" s="63"/>
      <c r="C8" s="2"/>
    </row>
    <row r="9" spans="1:3" s="3" customFormat="1" ht="15.75">
      <c r="A9" s="1"/>
      <c r="B9" s="5"/>
      <c r="C9" s="2"/>
    </row>
    <row r="10" spans="1:3" s="3" customFormat="1" ht="52.5" customHeight="1">
      <c r="A10" s="16" t="s">
        <v>41</v>
      </c>
      <c r="B10" s="7" t="s">
        <v>42</v>
      </c>
      <c r="C10" s="2"/>
    </row>
    <row r="11" spans="1:3" s="11" customFormat="1" ht="75.75" customHeight="1" hidden="1">
      <c r="A11" s="8" t="s">
        <v>0</v>
      </c>
      <c r="B11" s="9" t="s">
        <v>1</v>
      </c>
      <c r="C11" s="10" t="s">
        <v>19</v>
      </c>
    </row>
    <row r="12" spans="1:3" s="3" customFormat="1" ht="15.75" hidden="1">
      <c r="A12" s="6" t="s">
        <v>3</v>
      </c>
      <c r="B12" s="12" t="s">
        <v>4</v>
      </c>
      <c r="C12" s="2">
        <v>32460930.5</v>
      </c>
    </row>
    <row r="13" spans="1:3" s="3" customFormat="1" ht="15.75">
      <c r="A13" s="17" t="s">
        <v>44</v>
      </c>
      <c r="B13" s="18">
        <f>Лист1!C6</f>
        <v>278173.89</v>
      </c>
      <c r="C13" s="2"/>
    </row>
    <row r="14" spans="1:3" s="3" customFormat="1" ht="49.5" customHeight="1">
      <c r="A14" s="12" t="s">
        <v>22</v>
      </c>
      <c r="B14" s="18">
        <f>Лист1!C7</f>
        <v>59272.990000000005</v>
      </c>
      <c r="C14" s="2">
        <v>106824</v>
      </c>
    </row>
    <row r="15" spans="1:3" s="3" customFormat="1" ht="38.25" customHeight="1">
      <c r="A15" s="12" t="s">
        <v>29</v>
      </c>
      <c r="B15" s="18">
        <f>Лист1!C8</f>
        <v>11367.2</v>
      </c>
      <c r="C15" s="2">
        <v>1299</v>
      </c>
    </row>
    <row r="16" spans="1:3" s="3" customFormat="1" ht="35.25" customHeight="1">
      <c r="A16" s="12" t="s">
        <v>38</v>
      </c>
      <c r="B16" s="18">
        <f>Лист1!C9</f>
        <v>1543</v>
      </c>
      <c r="C16" s="2">
        <v>1202946</v>
      </c>
    </row>
    <row r="17" spans="1:3" s="3" customFormat="1" ht="51.75" customHeight="1">
      <c r="A17" s="12" t="s">
        <v>23</v>
      </c>
      <c r="B17" s="18">
        <f>Лист1!C10</f>
        <v>1425</v>
      </c>
      <c r="C17" s="2">
        <v>132890</v>
      </c>
    </row>
    <row r="18" spans="1:3" s="3" customFormat="1" ht="80.25" customHeight="1">
      <c r="A18" s="12" t="s">
        <v>39</v>
      </c>
      <c r="B18" s="18">
        <f>Лист1!C11</f>
        <v>31439</v>
      </c>
      <c r="C18" s="2">
        <v>68076</v>
      </c>
    </row>
    <row r="19" spans="1:3" s="3" customFormat="1" ht="36.75" customHeight="1">
      <c r="A19" s="12" t="s">
        <v>24</v>
      </c>
      <c r="B19" s="18">
        <f>Лист1!C12</f>
        <v>8033.3</v>
      </c>
      <c r="C19" s="2">
        <v>60143</v>
      </c>
    </row>
    <row r="20" spans="1:3" s="3" customFormat="1" ht="39" customHeight="1">
      <c r="A20" s="12" t="s">
        <v>25</v>
      </c>
      <c r="B20" s="18">
        <f>Лист1!C13</f>
        <v>11742.2</v>
      </c>
      <c r="C20" s="2">
        <v>110966</v>
      </c>
    </row>
    <row r="21" spans="1:3" s="3" customFormat="1" ht="36" customHeight="1">
      <c r="A21" s="12" t="s">
        <v>26</v>
      </c>
      <c r="B21" s="18">
        <f>Лист1!C14</f>
        <v>1789</v>
      </c>
      <c r="C21" s="2">
        <v>1901482</v>
      </c>
    </row>
    <row r="22" spans="1:3" s="3" customFormat="1" ht="33" customHeight="1">
      <c r="A22" s="12" t="s">
        <v>27</v>
      </c>
      <c r="B22" s="18">
        <f>Лист1!C15</f>
        <v>6179.200000000001</v>
      </c>
      <c r="C22" s="2">
        <v>127711</v>
      </c>
    </row>
    <row r="23" spans="1:3" s="3" customFormat="1" ht="32.25" customHeight="1">
      <c r="A23" s="12" t="s">
        <v>30</v>
      </c>
      <c r="B23" s="18">
        <f>Лист1!C16</f>
        <v>32690.5</v>
      </c>
      <c r="C23" s="2">
        <v>86025</v>
      </c>
    </row>
    <row r="24" spans="1:3" s="3" customFormat="1" ht="34.5" customHeight="1">
      <c r="A24" s="12" t="s">
        <v>28</v>
      </c>
      <c r="B24" s="18">
        <f>Лист1!C17</f>
        <v>85443.3</v>
      </c>
      <c r="C24" s="2">
        <v>86609</v>
      </c>
    </row>
    <row r="25" spans="1:3" s="3" customFormat="1" ht="39" customHeight="1">
      <c r="A25" s="12" t="s">
        <v>31</v>
      </c>
      <c r="B25" s="18">
        <f>Лист1!C18</f>
        <v>9026.9</v>
      </c>
      <c r="C25" s="2">
        <v>71264</v>
      </c>
    </row>
    <row r="26" spans="1:3" s="3" customFormat="1" ht="38.25" customHeight="1">
      <c r="A26" s="12" t="s">
        <v>32</v>
      </c>
      <c r="B26" s="18">
        <f>Лист1!C19</f>
        <v>11108.3</v>
      </c>
      <c r="C26" s="2">
        <v>59767</v>
      </c>
    </row>
    <row r="27" spans="1:3" s="3" customFormat="1" ht="34.5" customHeight="1">
      <c r="A27" s="12" t="s">
        <v>33</v>
      </c>
      <c r="B27" s="18">
        <f>Лист1!C20</f>
        <v>2597</v>
      </c>
      <c r="C27" s="2">
        <v>3611</v>
      </c>
    </row>
    <row r="28" spans="1:3" s="3" customFormat="1" ht="49.5" customHeight="1">
      <c r="A28" s="12" t="s">
        <v>35</v>
      </c>
      <c r="B28" s="18">
        <f>Лист1!C21</f>
        <v>2408</v>
      </c>
      <c r="C28" s="2"/>
    </row>
    <row r="29" spans="1:3" s="3" customFormat="1" ht="34.5" customHeight="1">
      <c r="A29" s="12" t="s">
        <v>37</v>
      </c>
      <c r="B29" s="18">
        <f>Лист1!C22</f>
        <v>550</v>
      </c>
      <c r="C29" s="2"/>
    </row>
    <row r="30" spans="1:3" s="3" customFormat="1" ht="17.25" customHeight="1" hidden="1">
      <c r="A30" s="19" t="s">
        <v>2</v>
      </c>
      <c r="B30" s="18">
        <f>Лист1!C23</f>
        <v>0</v>
      </c>
      <c r="C30" s="2"/>
    </row>
    <row r="31" spans="1:2" ht="33" customHeight="1">
      <c r="A31" s="20" t="s">
        <v>45</v>
      </c>
      <c r="B31" s="18">
        <f>Лист1!C24</f>
        <v>1049</v>
      </c>
    </row>
    <row r="32" spans="1:2" ht="31.5">
      <c r="A32" s="21" t="s">
        <v>54</v>
      </c>
      <c r="B32" s="18">
        <f>Лист1!C25</f>
        <v>510</v>
      </c>
    </row>
  </sheetData>
  <mergeCells count="7">
    <mergeCell ref="A8:B8"/>
    <mergeCell ref="A7:B7"/>
    <mergeCell ref="A1:B1"/>
    <mergeCell ref="A2:B2"/>
    <mergeCell ref="A3:B3"/>
    <mergeCell ref="A4:B4"/>
    <mergeCell ref="A5:B5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zoomScaleSheetLayoutView="40" workbookViewId="0" topLeftCell="A1">
      <pane xSplit="2" ySplit="6" topLeftCell="C1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8" sqref="E18"/>
    </sheetView>
  </sheetViews>
  <sheetFormatPr defaultColWidth="9.00390625" defaultRowHeight="12.75"/>
  <cols>
    <col min="1" max="1" width="5.25390625" style="15" customWidth="1"/>
    <col min="2" max="2" width="54.375" style="13" customWidth="1"/>
    <col min="3" max="3" width="9.75390625" style="14" customWidth="1"/>
    <col min="4" max="4" width="0" style="15" hidden="1" customWidth="1"/>
    <col min="5" max="5" width="8.875" style="15" customWidth="1"/>
    <col min="6" max="6" width="9.75390625" style="15" customWidth="1"/>
    <col min="7" max="7" width="8.125" style="15" customWidth="1"/>
    <col min="8" max="9" width="9.25390625" style="15" customWidth="1"/>
    <col min="10" max="10" width="7.00390625" style="15" customWidth="1"/>
    <col min="11" max="11" width="8.75390625" style="15" customWidth="1"/>
    <col min="12" max="13" width="8.25390625" style="15" customWidth="1"/>
    <col min="14" max="19" width="10.25390625" style="15" customWidth="1"/>
    <col min="20" max="20" width="11.625" style="15" customWidth="1"/>
    <col min="21" max="21" width="10.75390625" style="15" customWidth="1"/>
    <col min="22" max="27" width="9.125" style="15" customWidth="1"/>
    <col min="28" max="28" width="8.875" style="15" customWidth="1"/>
    <col min="29" max="30" width="11.75390625" style="15" customWidth="1"/>
    <col min="31" max="31" width="10.375" style="15" customWidth="1"/>
    <col min="32" max="32" width="15.25390625" style="15" customWidth="1"/>
    <col min="33" max="16384" width="9.125" style="15" customWidth="1"/>
  </cols>
  <sheetData>
    <row r="1" spans="1:32" s="3" customFormat="1" ht="51" customHeight="1">
      <c r="A1" s="62"/>
      <c r="B1" s="62"/>
      <c r="C1" s="62"/>
      <c r="D1" s="62"/>
      <c r="E1" s="62"/>
      <c r="F1" s="67" t="s">
        <v>78</v>
      </c>
      <c r="G1" s="67"/>
      <c r="H1" s="67"/>
      <c r="I1" s="67"/>
      <c r="J1" s="5"/>
      <c r="K1" s="5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5"/>
    </row>
    <row r="2" spans="2:4" s="3" customFormat="1" ht="1.5" customHeight="1">
      <c r="B2" s="1"/>
      <c r="C2" s="5"/>
      <c r="D2" s="2"/>
    </row>
    <row r="3" spans="1:41" s="3" customFormat="1" ht="185.25" customHeight="1">
      <c r="A3" s="50" t="s">
        <v>43</v>
      </c>
      <c r="B3" s="51" t="s">
        <v>41</v>
      </c>
      <c r="C3" s="52" t="s">
        <v>42</v>
      </c>
      <c r="D3" s="53"/>
      <c r="E3" s="50" t="s">
        <v>46</v>
      </c>
      <c r="F3" s="54" t="s">
        <v>47</v>
      </c>
      <c r="G3" s="54" t="s">
        <v>50</v>
      </c>
      <c r="H3" s="54" t="s">
        <v>52</v>
      </c>
      <c r="I3" s="50" t="s">
        <v>48</v>
      </c>
      <c r="J3" s="50" t="s">
        <v>49</v>
      </c>
      <c r="K3" s="50" t="s">
        <v>53</v>
      </c>
      <c r="L3" s="56" t="s">
        <v>57</v>
      </c>
      <c r="M3" s="22" t="s">
        <v>64</v>
      </c>
      <c r="N3" s="22" t="s">
        <v>65</v>
      </c>
      <c r="O3" s="22" t="s">
        <v>66</v>
      </c>
      <c r="P3" s="22" t="s">
        <v>67</v>
      </c>
      <c r="Q3" s="22" t="s">
        <v>68</v>
      </c>
      <c r="R3" s="22" t="s">
        <v>69</v>
      </c>
      <c r="S3" s="22" t="s">
        <v>70</v>
      </c>
      <c r="T3" s="22" t="s">
        <v>71</v>
      </c>
      <c r="U3" s="57" t="s">
        <v>72</v>
      </c>
      <c r="V3" s="22" t="s">
        <v>58</v>
      </c>
      <c r="W3" s="22" t="s">
        <v>59</v>
      </c>
      <c r="X3" s="22" t="s">
        <v>73</v>
      </c>
      <c r="Y3" s="22" t="s">
        <v>74</v>
      </c>
      <c r="Z3" s="58" t="s">
        <v>75</v>
      </c>
      <c r="AA3" s="59" t="s">
        <v>76</v>
      </c>
      <c r="AB3" s="58" t="s">
        <v>60</v>
      </c>
      <c r="AC3" s="58" t="s">
        <v>61</v>
      </c>
      <c r="AD3" s="22" t="s">
        <v>77</v>
      </c>
      <c r="AE3" s="22" t="s">
        <v>62</v>
      </c>
      <c r="AF3" s="22" t="s">
        <v>63</v>
      </c>
      <c r="AG3" s="55"/>
      <c r="AH3" s="55"/>
      <c r="AI3" s="55"/>
      <c r="AJ3" s="55"/>
      <c r="AK3" s="55"/>
      <c r="AL3" s="55"/>
      <c r="AM3" s="25"/>
      <c r="AN3" s="25"/>
      <c r="AO3" s="25"/>
    </row>
    <row r="4" spans="1:41" s="11" customFormat="1" ht="75.75" customHeight="1" hidden="1">
      <c r="A4" s="26"/>
      <c r="B4" s="27" t="s">
        <v>0</v>
      </c>
      <c r="C4" s="28" t="s">
        <v>1</v>
      </c>
      <c r="D4" s="24" t="s">
        <v>19</v>
      </c>
      <c r="E4" s="23"/>
      <c r="F4" s="23"/>
      <c r="G4" s="23"/>
      <c r="H4" s="23"/>
      <c r="I4" s="23"/>
      <c r="J4" s="23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26"/>
      <c r="AN4" s="26"/>
      <c r="AO4" s="26"/>
    </row>
    <row r="5" spans="1:41" s="3" customFormat="1" ht="15.75" hidden="1">
      <c r="A5" s="25"/>
      <c r="B5" s="30" t="s">
        <v>3</v>
      </c>
      <c r="C5" s="31" t="s">
        <v>4</v>
      </c>
      <c r="D5" s="24">
        <v>32460930.5</v>
      </c>
      <c r="E5" s="23"/>
      <c r="F5" s="23"/>
      <c r="G5" s="23"/>
      <c r="H5" s="23"/>
      <c r="I5" s="23"/>
      <c r="J5" s="23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25"/>
      <c r="AH5" s="25"/>
      <c r="AI5" s="25"/>
      <c r="AJ5" s="25"/>
      <c r="AK5" s="25"/>
      <c r="AL5" s="25"/>
      <c r="AM5" s="25"/>
      <c r="AN5" s="25"/>
      <c r="AO5" s="25"/>
    </row>
    <row r="6" spans="1:41" s="3" customFormat="1" ht="15.75">
      <c r="A6" s="25"/>
      <c r="B6" s="33" t="s">
        <v>44</v>
      </c>
      <c r="C6" s="34">
        <f>SUM(C7:C25)</f>
        <v>278173.89</v>
      </c>
      <c r="D6" s="24"/>
      <c r="E6" s="34">
        <f aca="true" t="shared" si="0" ref="E6:N6">SUM(E7:E25)</f>
        <v>103934.90000000001</v>
      </c>
      <c r="F6" s="34">
        <f t="shared" si="0"/>
        <v>17734.9</v>
      </c>
      <c r="G6" s="34">
        <f t="shared" si="0"/>
        <v>1500</v>
      </c>
      <c r="H6" s="34">
        <f t="shared" si="0"/>
        <v>32567</v>
      </c>
      <c r="I6" s="34">
        <f t="shared" si="0"/>
        <v>2361</v>
      </c>
      <c r="J6" s="34">
        <f t="shared" si="0"/>
        <v>97.3</v>
      </c>
      <c r="K6" s="34">
        <f t="shared" si="0"/>
        <v>1067.8</v>
      </c>
      <c r="L6" s="34">
        <f t="shared" si="0"/>
        <v>540</v>
      </c>
      <c r="M6" s="34">
        <f t="shared" si="0"/>
        <v>1893</v>
      </c>
      <c r="N6" s="34">
        <f t="shared" si="0"/>
        <v>553.5</v>
      </c>
      <c r="O6" s="34">
        <f aca="true" t="shared" si="1" ref="O6:AF6">SUM(O7:O25)</f>
        <v>38506</v>
      </c>
      <c r="P6" s="34">
        <f t="shared" si="1"/>
        <v>1959</v>
      </c>
      <c r="Q6" s="34">
        <f t="shared" si="1"/>
        <v>1962</v>
      </c>
      <c r="R6" s="34">
        <f t="shared" si="1"/>
        <v>2126</v>
      </c>
      <c r="S6" s="34">
        <f t="shared" si="1"/>
        <v>670</v>
      </c>
      <c r="T6" s="34">
        <f t="shared" si="1"/>
        <v>3671.3</v>
      </c>
      <c r="U6" s="34">
        <f t="shared" si="1"/>
        <v>1655</v>
      </c>
      <c r="V6" s="34">
        <f t="shared" si="1"/>
        <v>2952.9999999999995</v>
      </c>
      <c r="W6" s="34">
        <f t="shared" si="1"/>
        <v>54979</v>
      </c>
      <c r="X6" s="34">
        <f t="shared" si="1"/>
        <v>415</v>
      </c>
      <c r="Y6" s="34">
        <f t="shared" si="1"/>
        <v>33.5</v>
      </c>
      <c r="Z6" s="34">
        <f t="shared" si="1"/>
        <v>1778</v>
      </c>
      <c r="AA6" s="34">
        <f t="shared" si="1"/>
        <v>2587</v>
      </c>
      <c r="AB6" s="34">
        <f t="shared" si="1"/>
        <v>223</v>
      </c>
      <c r="AC6" s="34">
        <f t="shared" si="1"/>
        <v>475</v>
      </c>
      <c r="AD6" s="34">
        <f t="shared" si="1"/>
        <v>415</v>
      </c>
      <c r="AE6" s="34">
        <f t="shared" si="1"/>
        <v>1185</v>
      </c>
      <c r="AF6" s="34">
        <f t="shared" si="1"/>
        <v>331.69</v>
      </c>
      <c r="AG6" s="25"/>
      <c r="AH6" s="25"/>
      <c r="AI6" s="25"/>
      <c r="AJ6" s="25"/>
      <c r="AK6" s="25"/>
      <c r="AL6" s="25"/>
      <c r="AM6" s="25"/>
      <c r="AN6" s="25"/>
      <c r="AO6" s="25"/>
    </row>
    <row r="7" spans="1:41" s="3" customFormat="1" ht="41.25" customHeight="1">
      <c r="A7" s="35" t="s">
        <v>5</v>
      </c>
      <c r="B7" s="31" t="s">
        <v>22</v>
      </c>
      <c r="C7" s="36">
        <f aca="true" t="shared" si="2" ref="C7:C25">SUM(E7:AF7)</f>
        <v>59272.990000000005</v>
      </c>
      <c r="D7" s="24">
        <v>106824</v>
      </c>
      <c r="E7" s="34">
        <f>18174-4244-900-170-340+0.5</f>
        <v>12520.5</v>
      </c>
      <c r="F7" s="34"/>
      <c r="G7" s="34"/>
      <c r="H7" s="34">
        <v>4244</v>
      </c>
      <c r="I7" s="34"/>
      <c r="J7" s="34"/>
      <c r="K7" s="23"/>
      <c r="L7" s="23"/>
      <c r="M7" s="23"/>
      <c r="N7" s="23"/>
      <c r="O7" s="34">
        <v>38506</v>
      </c>
      <c r="P7" s="23"/>
      <c r="Q7" s="23"/>
      <c r="R7" s="23"/>
      <c r="S7" s="23"/>
      <c r="T7" s="23"/>
      <c r="U7" s="23">
        <v>1655</v>
      </c>
      <c r="V7" s="23"/>
      <c r="W7" s="23"/>
      <c r="X7" s="34">
        <v>415</v>
      </c>
      <c r="Y7" s="34">
        <v>0.8</v>
      </c>
      <c r="Z7" s="23"/>
      <c r="AA7" s="23"/>
      <c r="AB7" s="23"/>
      <c r="AC7" s="23"/>
      <c r="AD7" s="34">
        <v>415</v>
      </c>
      <c r="AE7" s="34">
        <v>1185</v>
      </c>
      <c r="AF7" s="23">
        <v>331.69</v>
      </c>
      <c r="AG7" s="25"/>
      <c r="AH7" s="25"/>
      <c r="AI7" s="25"/>
      <c r="AJ7" s="25"/>
      <c r="AK7" s="25"/>
      <c r="AL7" s="25"/>
      <c r="AM7" s="25"/>
      <c r="AN7" s="25"/>
      <c r="AO7" s="25"/>
    </row>
    <row r="8" spans="1:41" s="3" customFormat="1" ht="29.25" customHeight="1">
      <c r="A8" s="35" t="s">
        <v>7</v>
      </c>
      <c r="B8" s="31" t="s">
        <v>29</v>
      </c>
      <c r="C8" s="36">
        <f t="shared" si="2"/>
        <v>11367.2</v>
      </c>
      <c r="D8" s="24">
        <v>1299</v>
      </c>
      <c r="E8" s="34">
        <f>8348-1498</f>
        <v>6850</v>
      </c>
      <c r="F8" s="34"/>
      <c r="G8" s="34"/>
      <c r="H8" s="34">
        <v>1498</v>
      </c>
      <c r="I8" s="34"/>
      <c r="J8" s="34"/>
      <c r="K8" s="23"/>
      <c r="L8" s="34">
        <v>540</v>
      </c>
      <c r="M8" s="34">
        <v>1893</v>
      </c>
      <c r="N8" s="34">
        <v>553.5</v>
      </c>
      <c r="O8" s="23"/>
      <c r="P8" s="23"/>
      <c r="Q8" s="23"/>
      <c r="R8" s="23"/>
      <c r="S8" s="23"/>
      <c r="T8" s="23"/>
      <c r="U8" s="23"/>
      <c r="V8" s="23"/>
      <c r="W8" s="23"/>
      <c r="X8" s="34"/>
      <c r="Y8" s="34">
        <v>32.7</v>
      </c>
      <c r="Z8" s="23"/>
      <c r="AA8" s="23"/>
      <c r="AB8" s="23"/>
      <c r="AC8" s="23"/>
      <c r="AD8" s="23"/>
      <c r="AE8" s="23"/>
      <c r="AF8" s="23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3" customFormat="1" ht="42" customHeight="1">
      <c r="A9" s="35" t="s">
        <v>8</v>
      </c>
      <c r="B9" s="31" t="s">
        <v>38</v>
      </c>
      <c r="C9" s="36">
        <f t="shared" si="2"/>
        <v>1543</v>
      </c>
      <c r="D9" s="24">
        <v>1202946</v>
      </c>
      <c r="E9" s="34">
        <f>1543-539</f>
        <v>1004</v>
      </c>
      <c r="F9" s="34"/>
      <c r="G9" s="34"/>
      <c r="H9" s="34">
        <v>539</v>
      </c>
      <c r="I9" s="34"/>
      <c r="J9" s="3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3" customFormat="1" ht="40.5" customHeight="1">
      <c r="A10" s="35" t="s">
        <v>9</v>
      </c>
      <c r="B10" s="31" t="s">
        <v>23</v>
      </c>
      <c r="C10" s="36">
        <f t="shared" si="2"/>
        <v>1425</v>
      </c>
      <c r="D10" s="24">
        <v>132890</v>
      </c>
      <c r="E10" s="34">
        <f>1122-433</f>
        <v>689</v>
      </c>
      <c r="F10" s="34">
        <v>80</v>
      </c>
      <c r="G10" s="34"/>
      <c r="H10" s="34">
        <v>433</v>
      </c>
      <c r="I10" s="34"/>
      <c r="J10" s="34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34">
        <v>223</v>
      </c>
      <c r="AC10" s="34"/>
      <c r="AD10" s="23"/>
      <c r="AE10" s="23"/>
      <c r="AF10" s="23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3" customFormat="1" ht="79.5" customHeight="1">
      <c r="A11" s="35" t="s">
        <v>10</v>
      </c>
      <c r="B11" s="31" t="s">
        <v>39</v>
      </c>
      <c r="C11" s="36">
        <f t="shared" si="2"/>
        <v>31439</v>
      </c>
      <c r="D11" s="24">
        <v>68076</v>
      </c>
      <c r="E11" s="34">
        <v>15760</v>
      </c>
      <c r="F11" s="34">
        <v>9000</v>
      </c>
      <c r="G11" s="34"/>
      <c r="H11" s="34"/>
      <c r="I11" s="34"/>
      <c r="J11" s="34"/>
      <c r="K11" s="23"/>
      <c r="L11" s="23"/>
      <c r="M11" s="23"/>
      <c r="N11" s="23"/>
      <c r="O11" s="23"/>
      <c r="P11" s="23"/>
      <c r="Q11" s="23"/>
      <c r="R11" s="23">
        <v>2126</v>
      </c>
      <c r="S11" s="23"/>
      <c r="T11" s="23"/>
      <c r="U11" s="23"/>
      <c r="V11" s="23"/>
      <c r="W11" s="23"/>
      <c r="X11" s="23"/>
      <c r="Y11" s="23"/>
      <c r="Z11" s="34">
        <v>1778</v>
      </c>
      <c r="AA11" s="34">
        <v>2587</v>
      </c>
      <c r="AB11" s="34"/>
      <c r="AC11" s="34">
        <v>188</v>
      </c>
      <c r="AD11" s="23"/>
      <c r="AE11" s="23"/>
      <c r="AF11" s="23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3" customFormat="1" ht="28.5" customHeight="1">
      <c r="A12" s="35" t="s">
        <v>11</v>
      </c>
      <c r="B12" s="31" t="s">
        <v>24</v>
      </c>
      <c r="C12" s="36">
        <f t="shared" si="2"/>
        <v>8033.3</v>
      </c>
      <c r="D12" s="24">
        <v>60143</v>
      </c>
      <c r="E12" s="34">
        <f>6974-3051</f>
        <v>3923</v>
      </c>
      <c r="F12" s="34">
        <v>1044</v>
      </c>
      <c r="G12" s="34"/>
      <c r="H12" s="34">
        <v>3051</v>
      </c>
      <c r="I12" s="34"/>
      <c r="J12" s="34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>
        <v>15.3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3" customFormat="1" ht="30.75" customHeight="1">
      <c r="A13" s="35" t="s">
        <v>12</v>
      </c>
      <c r="B13" s="31" t="s">
        <v>25</v>
      </c>
      <c r="C13" s="36">
        <f t="shared" si="2"/>
        <v>11742.2</v>
      </c>
      <c r="D13" s="24">
        <v>110966</v>
      </c>
      <c r="E13" s="34">
        <v>6921</v>
      </c>
      <c r="F13" s="34">
        <v>471</v>
      </c>
      <c r="G13" s="34"/>
      <c r="H13" s="34">
        <v>4168</v>
      </c>
      <c r="I13" s="34"/>
      <c r="J13" s="3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34">
        <v>182.2</v>
      </c>
      <c r="AD13" s="23"/>
      <c r="AE13" s="23"/>
      <c r="AF13" s="23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3" customFormat="1" ht="29.25" customHeight="1">
      <c r="A14" s="35" t="s">
        <v>6</v>
      </c>
      <c r="B14" s="31" t="s">
        <v>26</v>
      </c>
      <c r="C14" s="36">
        <f t="shared" si="2"/>
        <v>1789</v>
      </c>
      <c r="D14" s="24">
        <v>1901482</v>
      </c>
      <c r="E14" s="34">
        <v>1721</v>
      </c>
      <c r="F14" s="34">
        <v>68</v>
      </c>
      <c r="G14" s="34"/>
      <c r="H14" s="34"/>
      <c r="I14" s="34"/>
      <c r="J14" s="3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34"/>
      <c r="AD14" s="23"/>
      <c r="AE14" s="23"/>
      <c r="AF14" s="23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3" customFormat="1" ht="57.75" customHeight="1">
      <c r="A15" s="35" t="s">
        <v>13</v>
      </c>
      <c r="B15" s="31" t="s">
        <v>27</v>
      </c>
      <c r="C15" s="36">
        <f t="shared" si="2"/>
        <v>6179.200000000001</v>
      </c>
      <c r="D15" s="24">
        <v>127711</v>
      </c>
      <c r="E15" s="34">
        <v>3400.1</v>
      </c>
      <c r="F15" s="34">
        <v>196</v>
      </c>
      <c r="G15" s="34"/>
      <c r="H15" s="34">
        <v>2381</v>
      </c>
      <c r="I15" s="34"/>
      <c r="J15" s="34">
        <v>97.3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34">
        <v>104.8</v>
      </c>
      <c r="AD15" s="23"/>
      <c r="AE15" s="23"/>
      <c r="AF15" s="23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3" customFormat="1" ht="46.5" customHeight="1">
      <c r="A16" s="35" t="s">
        <v>14</v>
      </c>
      <c r="B16" s="31" t="s">
        <v>30</v>
      </c>
      <c r="C16" s="36">
        <f t="shared" si="2"/>
        <v>32690.5</v>
      </c>
      <c r="D16" s="24">
        <v>86025</v>
      </c>
      <c r="E16" s="34">
        <f>15486+861.2</f>
        <v>16347.2</v>
      </c>
      <c r="F16" s="34">
        <v>5239</v>
      </c>
      <c r="G16" s="34"/>
      <c r="H16" s="34">
        <v>9401</v>
      </c>
      <c r="I16" s="34"/>
      <c r="J16" s="34"/>
      <c r="K16" s="23"/>
      <c r="L16" s="23"/>
      <c r="M16" s="23"/>
      <c r="N16" s="23"/>
      <c r="O16" s="23"/>
      <c r="P16" s="23"/>
      <c r="Q16" s="34">
        <v>1677</v>
      </c>
      <c r="R16" s="23"/>
      <c r="S16" s="23"/>
      <c r="T16" s="23"/>
      <c r="U16" s="23"/>
      <c r="V16" s="34">
        <v>26.3</v>
      </c>
      <c r="W16" s="34"/>
      <c r="X16" s="23"/>
      <c r="Y16" s="23"/>
      <c r="Z16" s="23"/>
      <c r="AA16" s="23"/>
      <c r="AB16" s="23"/>
      <c r="AC16" s="23"/>
      <c r="AD16" s="23"/>
      <c r="AE16" s="23"/>
      <c r="AF16" s="23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3" customFormat="1" ht="43.5" customHeight="1">
      <c r="A17" s="35" t="s">
        <v>15</v>
      </c>
      <c r="B17" s="31" t="s">
        <v>28</v>
      </c>
      <c r="C17" s="36">
        <f t="shared" si="2"/>
        <v>85443.3</v>
      </c>
      <c r="D17" s="24">
        <v>86609</v>
      </c>
      <c r="E17" s="34">
        <f>23193+138.8</f>
        <v>23331.8</v>
      </c>
      <c r="F17" s="34">
        <v>1636.9</v>
      </c>
      <c r="G17" s="34"/>
      <c r="H17" s="34"/>
      <c r="I17" s="34"/>
      <c r="J17" s="34"/>
      <c r="K17" s="23">
        <v>340.2</v>
      </c>
      <c r="L17" s="23"/>
      <c r="M17" s="23"/>
      <c r="N17" s="23"/>
      <c r="O17" s="23"/>
      <c r="P17" s="34">
        <v>1959</v>
      </c>
      <c r="Q17" s="34">
        <v>285</v>
      </c>
      <c r="R17" s="23"/>
      <c r="S17" s="23"/>
      <c r="T17" s="23"/>
      <c r="U17" s="23"/>
      <c r="V17" s="34">
        <f>2937.7-26.3</f>
        <v>2911.3999999999996</v>
      </c>
      <c r="W17" s="34">
        <v>54979</v>
      </c>
      <c r="X17" s="23"/>
      <c r="Y17" s="23"/>
      <c r="Z17" s="23"/>
      <c r="AA17" s="23"/>
      <c r="AB17" s="23"/>
      <c r="AC17" s="23"/>
      <c r="AD17" s="23"/>
      <c r="AE17" s="23"/>
      <c r="AF17" s="23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3" customFormat="1" ht="41.25" customHeight="1">
      <c r="A18" s="35" t="s">
        <v>16</v>
      </c>
      <c r="B18" s="31" t="s">
        <v>31</v>
      </c>
      <c r="C18" s="36">
        <f t="shared" si="2"/>
        <v>9026.9</v>
      </c>
      <c r="D18" s="24">
        <v>71264</v>
      </c>
      <c r="E18" s="34">
        <v>5471.3</v>
      </c>
      <c r="F18" s="34"/>
      <c r="G18" s="34"/>
      <c r="H18" s="34">
        <v>3375</v>
      </c>
      <c r="I18" s="34"/>
      <c r="J18" s="34"/>
      <c r="K18" s="23">
        <v>180.6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3" customFormat="1" ht="42.75" customHeight="1">
      <c r="A19" s="35" t="s">
        <v>17</v>
      </c>
      <c r="B19" s="31" t="s">
        <v>32</v>
      </c>
      <c r="C19" s="36">
        <f t="shared" si="2"/>
        <v>11108.3</v>
      </c>
      <c r="D19" s="24">
        <v>59767</v>
      </c>
      <c r="E19" s="34">
        <v>3786</v>
      </c>
      <c r="F19" s="34"/>
      <c r="G19" s="34"/>
      <c r="H19" s="34">
        <v>2981</v>
      </c>
      <c r="I19" s="34"/>
      <c r="J19" s="34"/>
      <c r="K19" s="23"/>
      <c r="L19" s="23"/>
      <c r="M19" s="23"/>
      <c r="N19" s="23"/>
      <c r="O19" s="23"/>
      <c r="P19" s="23"/>
      <c r="Q19" s="23"/>
      <c r="R19" s="23"/>
      <c r="S19" s="23">
        <v>670</v>
      </c>
      <c r="T19" s="23">
        <v>3671.3</v>
      </c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3" customFormat="1" ht="42.75" customHeight="1">
      <c r="A20" s="35" t="s">
        <v>18</v>
      </c>
      <c r="B20" s="31" t="s">
        <v>33</v>
      </c>
      <c r="C20" s="36">
        <f t="shared" si="2"/>
        <v>2597</v>
      </c>
      <c r="D20" s="24">
        <v>3611</v>
      </c>
      <c r="E20" s="34">
        <f>2597-1500</f>
        <v>1097</v>
      </c>
      <c r="F20" s="34"/>
      <c r="G20" s="34">
        <v>1500</v>
      </c>
      <c r="H20" s="34"/>
      <c r="I20" s="34"/>
      <c r="J20" s="3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3" customFormat="1" ht="41.25" customHeight="1">
      <c r="A21" s="35" t="s">
        <v>34</v>
      </c>
      <c r="B21" s="31" t="s">
        <v>35</v>
      </c>
      <c r="C21" s="36">
        <f t="shared" si="2"/>
        <v>2408</v>
      </c>
      <c r="D21" s="24"/>
      <c r="E21" s="34"/>
      <c r="F21" s="34"/>
      <c r="G21" s="34"/>
      <c r="H21" s="34"/>
      <c r="I21" s="34">
        <v>1861</v>
      </c>
      <c r="J21" s="34"/>
      <c r="K21" s="34">
        <v>547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3" customFormat="1" ht="17.25" customHeight="1">
      <c r="A22" s="35" t="s">
        <v>36</v>
      </c>
      <c r="B22" s="31" t="s">
        <v>37</v>
      </c>
      <c r="C22" s="36">
        <f t="shared" si="2"/>
        <v>550</v>
      </c>
      <c r="D22" s="24"/>
      <c r="E22" s="34">
        <v>50</v>
      </c>
      <c r="F22" s="34"/>
      <c r="G22" s="34"/>
      <c r="H22" s="34"/>
      <c r="I22" s="34">
        <v>500</v>
      </c>
      <c r="J22" s="3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61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s="3" customFormat="1" ht="17.25" customHeight="1" hidden="1">
      <c r="A23" s="25"/>
      <c r="B23" s="37" t="s">
        <v>2</v>
      </c>
      <c r="C23" s="36">
        <f t="shared" si="2"/>
        <v>0</v>
      </c>
      <c r="D23" s="24"/>
      <c r="E23" s="34"/>
      <c r="F23" s="34"/>
      <c r="G23" s="34"/>
      <c r="H23" s="34"/>
      <c r="I23" s="34"/>
      <c r="J23" s="3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61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41.25" customHeight="1">
      <c r="A24" s="38">
        <v>916</v>
      </c>
      <c r="B24" s="39" t="s">
        <v>45</v>
      </c>
      <c r="C24" s="36">
        <f t="shared" si="2"/>
        <v>1049</v>
      </c>
      <c r="D24" s="40"/>
      <c r="E24" s="41">
        <v>553</v>
      </c>
      <c r="F24" s="41"/>
      <c r="G24" s="41"/>
      <c r="H24" s="41">
        <v>496</v>
      </c>
      <c r="I24" s="41"/>
      <c r="J24" s="41"/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60"/>
      <c r="AG24" s="40"/>
      <c r="AH24" s="40"/>
      <c r="AI24" s="40"/>
      <c r="AJ24" s="40"/>
      <c r="AK24" s="40"/>
      <c r="AL24" s="40"/>
      <c r="AM24" s="40"/>
      <c r="AN24" s="40"/>
      <c r="AO24" s="40"/>
    </row>
    <row r="25" spans="1:41" ht="46.5" customHeight="1">
      <c r="A25" s="44">
        <v>917</v>
      </c>
      <c r="B25" s="45" t="s">
        <v>54</v>
      </c>
      <c r="C25" s="36">
        <f t="shared" si="2"/>
        <v>510</v>
      </c>
      <c r="D25" s="45"/>
      <c r="E25" s="46">
        <f>340+170</f>
        <v>510</v>
      </c>
      <c r="F25" s="45"/>
      <c r="G25" s="45"/>
      <c r="H25" s="45"/>
      <c r="I25" s="47"/>
      <c r="J25" s="47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60"/>
      <c r="AG25" s="40"/>
      <c r="AH25" s="40"/>
      <c r="AI25" s="40"/>
      <c r="AJ25" s="40"/>
      <c r="AK25" s="40"/>
      <c r="AL25" s="40"/>
      <c r="AM25" s="40"/>
      <c r="AN25" s="40"/>
      <c r="AO25" s="40"/>
    </row>
    <row r="26" spans="1:41" ht="15.75">
      <c r="A26" s="40"/>
      <c r="B26" s="48"/>
      <c r="C26" s="4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15.75">
      <c r="A27" s="40"/>
      <c r="B27" s="48"/>
      <c r="C27" s="4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ht="15.75">
      <c r="A28" s="40"/>
      <c r="B28" s="48"/>
      <c r="C28" s="4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1" ht="15.75">
      <c r="A29" s="40"/>
      <c r="B29" s="48"/>
      <c r="C29" s="4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5.75">
      <c r="A30" s="40"/>
      <c r="B30" s="48"/>
      <c r="C30" s="4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G30" s="40"/>
      <c r="AH30" s="40"/>
      <c r="AI30" s="40"/>
      <c r="AJ30" s="40"/>
      <c r="AK30" s="40"/>
      <c r="AL30" s="40"/>
      <c r="AM30" s="40"/>
      <c r="AN30" s="40"/>
      <c r="AO30" s="40"/>
    </row>
    <row r="31" spans="1:41" ht="15.75">
      <c r="A31" s="40"/>
      <c r="B31" s="48"/>
      <c r="C31" s="4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.75">
      <c r="A32" s="40"/>
      <c r="B32" s="48"/>
      <c r="C32" s="4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1:41" ht="15.75">
      <c r="A33" s="40"/>
      <c r="B33" s="48"/>
      <c r="C33" s="4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.75">
      <c r="A34" s="40"/>
      <c r="B34" s="48"/>
      <c r="C34" s="4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</row>
  </sheetData>
  <mergeCells count="1">
    <mergeCell ref="F1:I1"/>
  </mergeCells>
  <printOptions/>
  <pageMargins left="0.5905511811023623" right="0.1968503937007874" top="0.2755905511811024" bottom="0.31496062992125984" header="0.4724409448818898" footer="0.5118110236220472"/>
  <pageSetup fitToWidth="20" fitToHeight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user015</cp:lastModifiedBy>
  <cp:lastPrinted>2011-01-21T08:18:48Z</cp:lastPrinted>
  <dcterms:created xsi:type="dcterms:W3CDTF">2005-08-22T04:16:01Z</dcterms:created>
  <dcterms:modified xsi:type="dcterms:W3CDTF">2011-02-01T05:02:23Z</dcterms:modified>
  <cp:category/>
  <cp:version/>
  <cp:contentType/>
  <cp:contentStatus/>
</cp:coreProperties>
</file>