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2" sheetId="1" r:id="rId1"/>
    <sheet name="Лист3" sheetId="2" r:id="rId2"/>
  </sheets>
  <definedNames>
    <definedName name="_xlnm.Print_Area" localSheetId="0">'Лист2'!$A$1:$E$88</definedName>
  </definedNames>
  <calcPr fullCalcOnLoad="1"/>
</workbook>
</file>

<file path=xl/sharedStrings.xml><?xml version="1.0" encoding="utf-8"?>
<sst xmlns="http://schemas.openxmlformats.org/spreadsheetml/2006/main" count="168" uniqueCount="155">
  <si>
    <t xml:space="preserve">Код бюджетной классификации </t>
  </si>
  <si>
    <t>Наименование налога (сбора)</t>
  </si>
  <si>
    <t xml:space="preserve">Сумма, 
(тыс. рублей)
</t>
  </si>
  <si>
    <t>Исполнено</t>
  </si>
  <si>
    <t>% исполнения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</si>
  <si>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</si>
  <si>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</si>
  <si>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</si>
  <si>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</si>
  <si>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</si>
  <si>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</si>
  <si>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</si>
  <si>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</si>
  <si>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</si>
  <si>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</si>
  <si>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</si>
  <si>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</si>
  <si>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</si>
  <si>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</si>
  <si>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000 1 06 00000 00 0000 000</t>
  </si>
  <si>
    <t>НАЛОГИ НА ИМУЩЕСТВО</t>
  </si>
  <si>
    <t>182 1 06 02000 02 0000 110</t>
  </si>
  <si>
    <t>Налог на имущество организаций</t>
  </si>
  <si>
    <t>182 1 06 04000 02 0000 110</t>
  </si>
  <si>
    <t>Транспортный налог</t>
  </si>
  <si>
    <t>000 1 08 00000 00 0000 000</t>
  </si>
  <si>
    <t>ГОСУДАРСТВЕННАЯ ПОШЛИНА, СБОРЫ</t>
  </si>
  <si>
    <t>182 1 08 03000 01 0000 110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</si>
  <si>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</si>
  <si>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</si>
  <si>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</si>
  <si>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</si>
  <si>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</si>
  <si>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919 1 11 01000 00 0000 120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</si>
  <si>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Российской Федерации, субъектам Российской Федерации или  муниципальным образованиям</t>
  </si>
  <si>
    <t>912 1 11 03000 00 0000 120</t>
  </si>
  <si>
    <t>Проценты, полученные от предоставления бюджетных кредитов внутри страны</t>
  </si>
  <si>
    <t>000 1 11 05000 00 0000 120</t>
  </si>
  <si>
    <t>Доходы, полученные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</si>
  <si>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919 1 11 07000 00 0000 120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</si>
  <si>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</si>
  <si>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</si>
  <si>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</si>
  <si>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</si>
  <si>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</si>
  <si>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</si>
  <si>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</si>
  <si>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000 1 13 03000 00 0000 130</t>
  </si>
  <si>
    <t>Прочие 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</si>
  <si>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</si>
  <si>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</si>
  <si>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919 1 14 02030 05 0000 410</t>
  </si>
  <si>
    <t>Доходы от реализации имущества, находящегося в собственности муниципальных районов (за исключением имущества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</si>
  <si>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</si>
  <si>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 собственности на которые не разграничена</t>
  </si>
  <si>
    <t>000 1 16 00000 00 0000 000</t>
  </si>
  <si>
    <t>ШТРАФЫ, САНКЦИИ, ВОЗМЕЩЕНИЕ УЩЕРБА</t>
  </si>
  <si>
    <t>182 1 16 03000 00 0000 140</t>
  </si>
  <si>
    <t>Денежные взыскания (штрафы) за нарушение законодательства о налогах и сборах</t>
  </si>
  <si>
    <t>000 1 16 25000 01 0000 140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</si>
  <si>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</si>
  <si>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141 1 16 28000 01 0000 140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</si>
  <si>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</si>
  <si>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188  1 16 30000 01 0000 140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</si>
  <si>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</si>
  <si>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</si>
  <si>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</si>
  <si>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Безвозмездные поступления от других бюджетов бюджетной системы РФ, кроме бюджетов государственных внебюджетных фондов</t>
  </si>
  <si>
    <t>Дотации от других бюджетов бюджетной системы РФ</t>
  </si>
  <si>
    <t>Дотации на выравнивание уровня бюджетной обеспеченности</t>
  </si>
  <si>
    <t>912 2 02 01001 05 0000 151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</si>
  <si>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</si>
  <si>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</si>
  <si>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 Прочие субсидии бюджетам муниципальных районов</t>
  </si>
  <si>
    <t>902 2 02 02999 05 0000 151</t>
  </si>
  <si>
    <t>903 2 02 02999 05 0000 151</t>
  </si>
  <si>
    <t>912 2 02 02999 05 0000 151</t>
  </si>
  <si>
    <t>919 2 02 02999 05 0000 151</t>
  </si>
  <si>
    <t>936 2 02 02999 05 0000 151</t>
  </si>
  <si>
    <t>943 2 02 02999 05 0000 151</t>
  </si>
  <si>
    <t>000 2 02 03000 00 0000 151</t>
  </si>
  <si>
    <t>Субвенции бюджетам субъектов Российской Федерации и муниципальных образований</t>
  </si>
  <si>
    <t>912 2 02 03015 05 0000 151</t>
  </si>
  <si>
    <t>903 2 02 03021 05 0000 151</t>
  </si>
  <si>
    <t>936 2 02 03022 05 0000 151</t>
  </si>
  <si>
    <t>903 2 02 03024 05 0000 151</t>
  </si>
  <si>
    <t>936 2 02 03024 05 0000 151</t>
  </si>
  <si>
    <t>912 2 02 03024 05 0000 151</t>
  </si>
  <si>
    <t>955 2 02 03024 05 0000 151</t>
  </si>
  <si>
    <t>901 2 02 03024 05 0000 151</t>
  </si>
  <si>
    <t>902 2 02 03024 05 0000 151</t>
  </si>
  <si>
    <t>903 2 02 03027 05 0000 151</t>
  </si>
  <si>
    <t>Субвенций местным бюджетам из областного бюджета  на выполнение отдельных государственных полномочий по начислению и выплате ежемесячного вознаграждения, причитающегося  приемным родителям</t>
  </si>
  <si>
    <t>903 2 02 03029 05 0000 151</t>
  </si>
  <si>
    <t>Субвенций местным бюджетам из областного бюджета на выполнение отдельных государственных полномочий по начислению и выплате компенсации части родительской платы за содержание ребенка в  муниципальных образовательных учреждениях, реализующих основную общеобразовательную программу  дошкольного образования</t>
  </si>
  <si>
    <t>955 2 02 03041 05 0000 151</t>
  </si>
  <si>
    <t>955 2 02 03045 05 0000 151</t>
  </si>
  <si>
    <t>955 2 02 03046 05 0000 151</t>
  </si>
  <si>
    <t>901 2 02 03055 05 0000 151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</si>
  <si>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</si>
  <si>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 безвозмездные поступления</t>
  </si>
  <si>
    <t>Прочие безвозмездные поступления в бюджеты муниципальных районов</t>
  </si>
  <si>
    <t>ВСЕГО ДОХОДОВ:</t>
  </si>
  <si>
    <t>000 1 17 00000 00 0000 000</t>
  </si>
  <si>
    <t>Прочие неналоговые доходы</t>
  </si>
  <si>
    <t>000 1 17 01050 05 0000 180</t>
  </si>
  <si>
    <t>Невыясненные поступления, зачисляемые в бюджеты муниципальных районов</t>
  </si>
  <si>
    <t>Налог на прибыль организаций, зачислявшийся до 1 января 2005 года в местные бюджеты</t>
  </si>
  <si>
    <t>к Постановлению администрации Яранского</t>
  </si>
  <si>
    <t>муниципального района Кировской области</t>
  </si>
  <si>
    <t>Приложение   1</t>
  </si>
  <si>
    <t>860 1 16 35030 05 0000 140</t>
  </si>
  <si>
    <t>Суммы по искам о возмещении вреда, причиненного окружающей среде, принадлежащей зачислению в бюджеты муниципальных районов</t>
  </si>
  <si>
    <t>000 1 16 900050 05 0000 140</t>
  </si>
  <si>
    <t>912 2 02 01000 00 0000 151</t>
  </si>
  <si>
    <t>936 2 02 03002 05 0000 151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</si>
  <si>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</si>
  <si>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муниципальных районов на ежемесячное денежное вознаграждение за классное руководство</t>
  </si>
  <si>
    <t>Субвенции местным бюджетам из областного бюджета на выполнение отдельных государственных полномочий по организации предоставления гражданам субсидий на оплату жилищных помещений и коммунальных услуг</t>
  </si>
  <si>
    <t>903 2 07 05000 05 0000 180</t>
  </si>
  <si>
    <t>902 2 02 04025 05 0000 151</t>
  </si>
  <si>
    <t>Субвенций местным бюджетам  из областного бюджета на осуществление полномочий по первичному воинскому учету на территориях, где отсутствуют военные комиссариаты</t>
  </si>
  <si>
    <t>182 1 09 01030 05 0000 110</t>
  </si>
  <si>
    <t>936 2 02 03026 05 0000 151</t>
  </si>
  <si>
    <t>Субвенции на выполнение отдельных государственных полномочий области по обеспечению детей-сирот и детей, оставшихся без попечения родителей, по договорам социального найма жилыми помещениями муниципального жилого фонда</t>
  </si>
  <si>
    <t>Субвенций бюджетам муниципальных районов на выполнение передаваемых полномочий субъектов Российской Федерации</t>
  </si>
  <si>
    <t>000 2 02 00000 00 0000 000</t>
  </si>
  <si>
    <t>000 2 02 01000 00 0000 151</t>
  </si>
  <si>
    <t xml:space="preserve">182 1 09 06010 02 0000 110 </t>
  </si>
  <si>
    <t>Налог с продаж</t>
  </si>
  <si>
    <t>000 1 09 00000 00 0000 000</t>
  </si>
  <si>
    <t>Задолженность и перерасчеты по отмененным налогам, сборам и иным обязательным платежам</t>
  </si>
  <si>
    <t>000 1 17 05050 05 0000 180</t>
  </si>
  <si>
    <t>000 2 19 05000 05 0000 151</t>
  </si>
  <si>
    <t>Возврат остатков субсидийсубвенций и иных межбюджетных трансфертов, имеющих целевое назначение, прошлых лет из бюджетов муниципальных районов</t>
  </si>
  <si>
    <t xml:space="preserve"> 
Объемы поступления доходов районного бюджета за 1 полугодие    2011 года
</t>
  </si>
  <si>
    <t>182 1 09 07030 05 0000 110</t>
  </si>
  <si>
    <t>Целевые сборы с граждан и предприятий, учреждений и организаций на содаржание милиции, на благоустройство территории, на нужды образования и другие цели, мобилизуемые на территориях муниципальных районов</t>
  </si>
  <si>
    <t>912 2 02 01003 05 0000 151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</si>
  <si>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</si>
  <si>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на срок до 1 года</t>
  </si>
  <si>
    <t>Субвенции бюджетам муниципальных районов на возмещение сельскохозяйственным товаропроизводителям,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</si>
  <si>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Субвенции бюджетам муниципальных районов на возмещение сельскохозяйственным товаропроизводителям,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</si>
  <si>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Субвенций  бюджетам Муниципальных районов на   денежные выплаты медицинскому персоналу фельдшерско - акушерских пунктов, врачам, фельдшерам  и медицинским сестрам скорой медицинской помощи</t>
  </si>
  <si>
    <t>000 2 02 04000 00 0000 151</t>
  </si>
  <si>
    <t>Иные межбюджетные трансферты</t>
  </si>
  <si>
    <t>901 2 02 04034  05 0000 151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</si>
  <si>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</si>
  <si>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912 2 02 04999 05 0000 151</t>
  </si>
  <si>
    <t>Прочие межбюджетные трансферты, передаваемые бюджетам муниципальных районов</t>
  </si>
  <si>
    <t>955 2 02 04999 05 0000 151</t>
  </si>
  <si>
    <t>832</t>
  </si>
  <si>
    <t>912 2 18 05000 05 0000 151</t>
  </si>
  <si>
    <t>Доходы бюджетов муниципальных районов от возврата остаков субсидий, субвенций и иных межбюджетных трансфертов, имеющих целевое назначение, прошлых лет</t>
  </si>
  <si>
    <t>от  01.08.2011 № 742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</si>
</sst>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"/>
  </numFmts>
  <fonts count="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43" fontId="1" fillId="0" borderId="0" xfId="18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top"/>
    </xf>
    <xf numFmtId="165" fontId="1" fillId="2" borderId="1" xfId="0" applyNumberFormat="1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center" vertical="top"/>
    </xf>
    <xf numFmtId="165" fontId="1" fillId="3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165" fontId="1" fillId="4" borderId="1" xfId="0" applyNumberFormat="1" applyFont="1" applyFill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top"/>
    </xf>
    <xf numFmtId="165" fontId="1" fillId="5" borderId="1" xfId="0" applyNumberFormat="1" applyFont="1" applyFill="1" applyBorder="1" applyAlignment="1">
      <alignment horizontal="right" vertical="top"/>
    </xf>
    <xf numFmtId="0" fontId="1" fillId="0" borderId="1" xfId="0" applyNumberFormat="1" applyFont="1" applyBorder="1" applyAlignment="1">
      <alignment horizontal="justify" vertical="top"/>
    </xf>
    <xf numFmtId="0" fontId="1" fillId="0" borderId="0" xfId="0" applyFont="1" applyBorder="1" applyAlignment="1">
      <alignment/>
    </xf>
    <xf numFmtId="0" fontId="1" fillId="0" borderId="2" xfId="0" applyNumberFormat="1" applyFont="1" applyFill="1" applyBorder="1" applyAlignment="1">
      <alignment horizontal="justify" vertical="top"/>
    </xf>
    <xf numFmtId="2" fontId="1" fillId="5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right" vertical="top"/>
    </xf>
    <xf numFmtId="49" fontId="1" fillId="5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justify" vertical="top"/>
    </xf>
    <xf numFmtId="2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justify" vertical="top"/>
    </xf>
    <xf numFmtId="2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right" vertical="top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tabSelected="1" zoomScale="75" zoomScaleNormal="75" zoomScaleSheetLayoutView="75" workbookViewId="0" topLeftCell="A1">
      <selection activeCell="C4" sqref="C4"/>
    </sheetView>
  </sheetViews>
  <sheetFormatPr defaultColWidth="9.00390625" defaultRowHeight="12.75"/>
  <cols>
    <col min="1" max="1" width="33.75390625" style="4" customWidth="1"/>
    <col min="2" max="2" width="68.375" style="5" customWidth="1"/>
    <col min="3" max="3" width="19.375" style="7" customWidth="1"/>
    <col min="4" max="4" width="14.75390625" style="7" customWidth="1"/>
    <col min="5" max="5" width="13.375" style="4" customWidth="1"/>
    <col min="6" max="16384" width="9.125" style="4" customWidth="1"/>
  </cols>
  <sheetData>
    <row r="1" spans="3:7" ht="15.75">
      <c r="C1" s="43" t="s">
        <v>110</v>
      </c>
      <c r="D1" s="43"/>
      <c r="E1" s="43"/>
      <c r="F1" s="43"/>
      <c r="G1" s="43"/>
    </row>
    <row r="2" spans="3:7" ht="15.75">
      <c r="C2" s="6" t="s">
        <v>108</v>
      </c>
      <c r="D2" s="1"/>
      <c r="E2" s="1"/>
      <c r="F2" s="1"/>
      <c r="G2" s="1"/>
    </row>
    <row r="3" spans="3:7" ht="15.75">
      <c r="C3" s="6" t="s">
        <v>109</v>
      </c>
      <c r="D3" s="2"/>
      <c r="E3" s="2"/>
      <c r="F3" s="2"/>
      <c r="G3" s="2"/>
    </row>
    <row r="4" spans="3:7" ht="15.75">
      <c r="C4" s="6" t="s">
        <v>154</v>
      </c>
      <c r="D4" s="3"/>
      <c r="E4" s="3"/>
      <c r="F4" s="3"/>
      <c r="G4" s="3"/>
    </row>
    <row r="7" spans="1:5" ht="75" customHeight="1">
      <c r="A7" s="41" t="s">
        <v>135</v>
      </c>
      <c r="B7" s="42"/>
      <c r="C7" s="42"/>
      <c r="D7" s="42"/>
      <c r="E7" s="42"/>
    </row>
    <row r="9" spans="1:5" ht="47.25">
      <c r="A9" s="8" t="s">
        <v>0</v>
      </c>
      <c r="B9" s="8" t="s">
        <v>1</v>
      </c>
      <c r="C9" s="9" t="s">
        <v>2</v>
      </c>
      <c r="D9" s="10" t="s">
        <v>3</v>
      </c>
      <c r="E9" s="8" t="s">
        <v>4</v>
      </c>
    </row>
    <row r="10" spans="1:5" ht="13.5" customHeight="1">
      <c r="A10" s="8" t="s">
        <v>5</v>
      </c>
      <c r="B10" s="8" t="s">
        <v>6</v>
      </c>
      <c r="C10" s="11">
        <f>C11+C13+C17+C20+C23+C27+C32+C34+C36+C39+C46</f>
        <v>82429.69999999998</v>
      </c>
      <c r="D10" s="11">
        <f>D11+D13+D17+D20+D23+D27+D32+D34+D36+D39+D46</f>
        <v>40599.38</v>
      </c>
      <c r="E10" s="12">
        <f>D10/C10%</f>
        <v>49.25333951233598</v>
      </c>
    </row>
    <row r="11" spans="1:5" ht="15.75">
      <c r="A11" s="8" t="s">
        <v>7</v>
      </c>
      <c r="B11" s="8" t="s">
        <v>8</v>
      </c>
      <c r="C11" s="13">
        <f>C12</f>
        <v>34738.2</v>
      </c>
      <c r="D11" s="13">
        <f>D12</f>
        <v>14629.96</v>
      </c>
      <c r="E11" s="14">
        <f aca="true" t="shared" si="0" ref="E11:E72">D11/C11%</f>
        <v>42.11490520522077</v>
      </c>
    </row>
    <row r="12" spans="1:5" ht="15.75">
      <c r="A12" s="8" t="s">
        <v>9</v>
      </c>
      <c r="B12" s="8" t="s">
        <v>10</v>
      </c>
      <c r="C12" s="15">
        <v>34738.2</v>
      </c>
      <c r="D12" s="16">
        <v>14629.96</v>
      </c>
      <c r="E12" s="17">
        <f t="shared" si="0"/>
        <v>42.11490520522077</v>
      </c>
    </row>
    <row r="13" spans="1:5" ht="15.75">
      <c r="A13" s="8" t="s">
        <v>11</v>
      </c>
      <c r="B13" s="8" t="s">
        <v>12</v>
      </c>
      <c r="C13" s="13">
        <f>C14+C15+C16</f>
        <v>10692.7</v>
      </c>
      <c r="D13" s="13">
        <f>D14+D15+D16</f>
        <v>5052.200000000001</v>
      </c>
      <c r="E13" s="14">
        <f t="shared" si="0"/>
        <v>47.24905776838404</v>
      </c>
    </row>
    <row r="14" spans="1:5" ht="27" customHeight="1">
      <c r="A14" s="8" t="s">
        <v>13</v>
      </c>
      <c r="B14" s="8" t="s">
        <v>14</v>
      </c>
      <c r="C14" s="15">
        <v>766.2</v>
      </c>
      <c r="D14" s="18">
        <v>406.1</v>
      </c>
      <c r="E14" s="17">
        <f t="shared" si="0"/>
        <v>53.00182719916471</v>
      </c>
    </row>
    <row r="15" spans="1:5" ht="31.5">
      <c r="A15" s="8" t="s">
        <v>15</v>
      </c>
      <c r="B15" s="8" t="s">
        <v>16</v>
      </c>
      <c r="C15" s="15">
        <v>9834.5</v>
      </c>
      <c r="D15" s="18">
        <v>4407.5</v>
      </c>
      <c r="E15" s="17">
        <f t="shared" si="0"/>
        <v>44.81671666073517</v>
      </c>
    </row>
    <row r="16" spans="1:5" ht="15.75">
      <c r="A16" s="8" t="s">
        <v>17</v>
      </c>
      <c r="B16" s="8" t="s">
        <v>18</v>
      </c>
      <c r="C16" s="15">
        <v>92</v>
      </c>
      <c r="D16" s="18">
        <v>238.6</v>
      </c>
      <c r="E16" s="17">
        <f t="shared" si="0"/>
        <v>259.3478260869565</v>
      </c>
    </row>
    <row r="17" spans="1:5" ht="15.75">
      <c r="A17" s="8" t="s">
        <v>19</v>
      </c>
      <c r="B17" s="8" t="s">
        <v>20</v>
      </c>
      <c r="C17" s="13">
        <f>C18+C19</f>
        <v>9432.400000000001</v>
      </c>
      <c r="D17" s="13">
        <f>D18+D19</f>
        <v>1673.17</v>
      </c>
      <c r="E17" s="14">
        <f t="shared" si="0"/>
        <v>17.738539502141553</v>
      </c>
    </row>
    <row r="18" spans="1:5" ht="15.75">
      <c r="A18" s="8" t="s">
        <v>21</v>
      </c>
      <c r="B18" s="8" t="s">
        <v>22</v>
      </c>
      <c r="C18" s="16">
        <v>2384.8</v>
      </c>
      <c r="D18" s="18">
        <v>720.17</v>
      </c>
      <c r="E18" s="17">
        <f t="shared" si="0"/>
        <v>30.19833948339483</v>
      </c>
    </row>
    <row r="19" spans="1:5" ht="15.75" customHeight="1">
      <c r="A19" s="8" t="s">
        <v>23</v>
      </c>
      <c r="B19" s="8" t="s">
        <v>24</v>
      </c>
      <c r="C19" s="16">
        <v>7047.6</v>
      </c>
      <c r="D19" s="18">
        <v>953</v>
      </c>
      <c r="E19" s="17">
        <f t="shared" si="0"/>
        <v>13.522333844145525</v>
      </c>
    </row>
    <row r="20" spans="1:5" ht="13.5" customHeight="1">
      <c r="A20" s="8" t="s">
        <v>25</v>
      </c>
      <c r="B20" s="8" t="s">
        <v>26</v>
      </c>
      <c r="C20" s="13">
        <f>C21+C22</f>
        <v>4856.1</v>
      </c>
      <c r="D20" s="13">
        <f>SUM(D21:D22)</f>
        <v>3997.8</v>
      </c>
      <c r="E20" s="14">
        <f t="shared" si="0"/>
        <v>82.32532278989312</v>
      </c>
    </row>
    <row r="21" spans="1:5" ht="45" customHeight="1">
      <c r="A21" s="8" t="s">
        <v>27</v>
      </c>
      <c r="B21" s="8" t="s">
        <v>28</v>
      </c>
      <c r="C21" s="16">
        <v>786.7</v>
      </c>
      <c r="D21" s="18">
        <v>613</v>
      </c>
      <c r="E21" s="17">
        <f t="shared" si="0"/>
        <v>77.92042710054658</v>
      </c>
    </row>
    <row r="22" spans="1:5" ht="41.25" customHeight="1">
      <c r="A22" s="8" t="s">
        <v>29</v>
      </c>
      <c r="B22" s="8" t="s">
        <v>30</v>
      </c>
      <c r="C22" s="16">
        <v>4069.4</v>
      </c>
      <c r="D22" s="18">
        <v>3384.8</v>
      </c>
      <c r="E22" s="17">
        <f t="shared" si="0"/>
        <v>83.17688111269474</v>
      </c>
    </row>
    <row r="23" spans="1:5" ht="41.25" customHeight="1">
      <c r="A23" s="8" t="s">
        <v>130</v>
      </c>
      <c r="B23" s="8" t="s">
        <v>131</v>
      </c>
      <c r="C23" s="19">
        <f>C24+C25+C26</f>
        <v>1.5</v>
      </c>
      <c r="D23" s="19">
        <f>D24+D25+D26</f>
        <v>1.5</v>
      </c>
      <c r="E23" s="20">
        <f t="shared" si="0"/>
        <v>100</v>
      </c>
    </row>
    <row r="24" spans="1:5" ht="41.25" customHeight="1">
      <c r="A24" s="8" t="s">
        <v>122</v>
      </c>
      <c r="B24" s="21" t="s">
        <v>107</v>
      </c>
      <c r="C24" s="22">
        <v>0.4</v>
      </c>
      <c r="D24" s="22">
        <v>0.4</v>
      </c>
      <c r="E24" s="23">
        <f t="shared" si="0"/>
        <v>100</v>
      </c>
    </row>
    <row r="25" spans="1:5" ht="30.75" customHeight="1">
      <c r="A25" s="8" t="s">
        <v>128</v>
      </c>
      <c r="B25" s="21" t="s">
        <v>129</v>
      </c>
      <c r="C25" s="22">
        <v>1</v>
      </c>
      <c r="D25" s="22">
        <v>1</v>
      </c>
      <c r="E25" s="23">
        <f t="shared" si="0"/>
        <v>100</v>
      </c>
    </row>
    <row r="26" spans="1:5" ht="76.5" customHeight="1">
      <c r="A26" s="8" t="s">
        <v>136</v>
      </c>
      <c r="B26" s="21" t="s">
        <v>137</v>
      </c>
      <c r="C26" s="22">
        <v>0.1</v>
      </c>
      <c r="D26" s="22">
        <v>0.1</v>
      </c>
      <c r="E26" s="23"/>
    </row>
    <row r="27" spans="1:5" ht="41.25" customHeight="1">
      <c r="A27" s="8" t="s">
        <v>31</v>
      </c>
      <c r="B27" s="8" t="s">
        <v>32</v>
      </c>
      <c r="C27" s="13">
        <f>C28+C29+C30+C31</f>
        <v>5628.900000000001</v>
      </c>
      <c r="D27" s="13">
        <f>D28+D29+D30+D31</f>
        <v>3488.95</v>
      </c>
      <c r="E27" s="14">
        <f t="shared" si="0"/>
        <v>61.98280303434062</v>
      </c>
    </row>
    <row r="28" spans="1:5" ht="77.25" customHeight="1">
      <c r="A28" s="8" t="s">
        <v>33</v>
      </c>
      <c r="B28" s="8" t="s">
        <v>34</v>
      </c>
      <c r="C28" s="16">
        <v>18</v>
      </c>
      <c r="D28" s="18"/>
      <c r="E28" s="17">
        <f t="shared" si="0"/>
        <v>0</v>
      </c>
    </row>
    <row r="29" spans="1:5" ht="30" customHeight="1">
      <c r="A29" s="8" t="s">
        <v>35</v>
      </c>
      <c r="B29" s="8" t="s">
        <v>36</v>
      </c>
      <c r="C29" s="16">
        <v>3.3</v>
      </c>
      <c r="D29" s="18"/>
      <c r="E29" s="17">
        <f t="shared" si="0"/>
        <v>0</v>
      </c>
    </row>
    <row r="30" spans="1:5" ht="79.5" customHeight="1">
      <c r="A30" s="8" t="s">
        <v>37</v>
      </c>
      <c r="B30" s="24" t="s">
        <v>38</v>
      </c>
      <c r="C30" s="16">
        <v>5594.6</v>
      </c>
      <c r="D30" s="18">
        <v>3458.75</v>
      </c>
      <c r="E30" s="17">
        <f t="shared" si="0"/>
        <v>61.82300790047545</v>
      </c>
    </row>
    <row r="31" spans="1:7" ht="29.25" customHeight="1">
      <c r="A31" s="8" t="s">
        <v>39</v>
      </c>
      <c r="B31" s="8" t="s">
        <v>40</v>
      </c>
      <c r="C31" s="16">
        <v>13</v>
      </c>
      <c r="D31" s="18">
        <v>30.2</v>
      </c>
      <c r="E31" s="17">
        <f t="shared" si="0"/>
        <v>232.3076923076923</v>
      </c>
      <c r="F31" s="25"/>
      <c r="G31" s="25"/>
    </row>
    <row r="32" spans="1:5" ht="33.75" customHeight="1">
      <c r="A32" s="8" t="s">
        <v>41</v>
      </c>
      <c r="B32" s="8" t="s">
        <v>42</v>
      </c>
      <c r="C32" s="13">
        <f>C33</f>
        <v>904</v>
      </c>
      <c r="D32" s="13">
        <f>D33</f>
        <v>362.7</v>
      </c>
      <c r="E32" s="14">
        <f t="shared" si="0"/>
        <v>40.1216814159292</v>
      </c>
    </row>
    <row r="33" spans="1:5" ht="33" customHeight="1">
      <c r="A33" s="8" t="s">
        <v>43</v>
      </c>
      <c r="B33" s="8" t="s">
        <v>44</v>
      </c>
      <c r="C33" s="16">
        <v>904</v>
      </c>
      <c r="D33" s="16">
        <v>362.7</v>
      </c>
      <c r="E33" s="17">
        <f t="shared" si="0"/>
        <v>40.1216814159292</v>
      </c>
    </row>
    <row r="34" spans="1:5" ht="30" customHeight="1">
      <c r="A34" s="8" t="s">
        <v>45</v>
      </c>
      <c r="B34" s="8" t="s">
        <v>46</v>
      </c>
      <c r="C34" s="13">
        <f>C35</f>
        <v>11321.3</v>
      </c>
      <c r="D34" s="13">
        <f>D35</f>
        <v>6443.5</v>
      </c>
      <c r="E34" s="14">
        <f t="shared" si="0"/>
        <v>56.914841935113465</v>
      </c>
    </row>
    <row r="35" spans="1:5" ht="26.25" customHeight="1">
      <c r="A35" s="8" t="s">
        <v>47</v>
      </c>
      <c r="B35" s="8" t="s">
        <v>48</v>
      </c>
      <c r="C35" s="16">
        <v>11321.3</v>
      </c>
      <c r="D35" s="16">
        <v>6443.5</v>
      </c>
      <c r="E35" s="17">
        <f t="shared" si="0"/>
        <v>56.914841935113465</v>
      </c>
    </row>
    <row r="36" spans="1:5" ht="30" customHeight="1">
      <c r="A36" s="8" t="s">
        <v>49</v>
      </c>
      <c r="B36" s="8" t="s">
        <v>50</v>
      </c>
      <c r="C36" s="13">
        <f>C37+C38</f>
        <v>3654.9</v>
      </c>
      <c r="D36" s="13">
        <f>D37+D38</f>
        <v>3531.7000000000003</v>
      </c>
      <c r="E36" s="14">
        <f t="shared" si="0"/>
        <v>96.62918274097787</v>
      </c>
    </row>
    <row r="37" spans="1:5" ht="65.25" customHeight="1">
      <c r="A37" s="8" t="s">
        <v>51</v>
      </c>
      <c r="B37" s="24" t="s">
        <v>52</v>
      </c>
      <c r="C37" s="16">
        <v>3504.9</v>
      </c>
      <c r="D37" s="18">
        <v>3422.9</v>
      </c>
      <c r="E37" s="23">
        <f t="shared" si="0"/>
        <v>97.66041827156268</v>
      </c>
    </row>
    <row r="38" spans="1:5" ht="42.75" customHeight="1">
      <c r="A38" s="8" t="s">
        <v>53</v>
      </c>
      <c r="B38" s="8" t="s">
        <v>54</v>
      </c>
      <c r="C38" s="16">
        <v>150</v>
      </c>
      <c r="D38" s="18">
        <v>108.8</v>
      </c>
      <c r="E38" s="17">
        <f t="shared" si="0"/>
        <v>72.53333333333333</v>
      </c>
    </row>
    <row r="39" spans="1:5" ht="23.25" customHeight="1">
      <c r="A39" s="8" t="s">
        <v>55</v>
      </c>
      <c r="B39" s="8" t="s">
        <v>56</v>
      </c>
      <c r="C39" s="13">
        <f>SUM(C40:C45)</f>
        <v>1180.7</v>
      </c>
      <c r="D39" s="13">
        <f>SUM(D40:D45)</f>
        <v>1392.8</v>
      </c>
      <c r="E39" s="14">
        <f t="shared" si="0"/>
        <v>117.96391970864741</v>
      </c>
    </row>
    <row r="40" spans="1:5" ht="34.5" customHeight="1">
      <c r="A40" s="8" t="s">
        <v>57</v>
      </c>
      <c r="B40" s="8" t="s">
        <v>58</v>
      </c>
      <c r="C40" s="16">
        <v>6.5</v>
      </c>
      <c r="D40" s="18">
        <v>15.6</v>
      </c>
      <c r="E40" s="17">
        <f t="shared" si="0"/>
        <v>240</v>
      </c>
    </row>
    <row r="41" spans="1:5" ht="101.25" customHeight="1">
      <c r="A41" s="8" t="s">
        <v>59</v>
      </c>
      <c r="B41" s="24" t="s">
        <v>60</v>
      </c>
      <c r="C41" s="16">
        <v>45.5</v>
      </c>
      <c r="D41" s="18">
        <v>85</v>
      </c>
      <c r="E41" s="17">
        <f t="shared" si="0"/>
        <v>186.8131868131868</v>
      </c>
    </row>
    <row r="42" spans="1:5" ht="53.25" customHeight="1">
      <c r="A42" s="8" t="s">
        <v>61</v>
      </c>
      <c r="B42" s="8" t="s">
        <v>62</v>
      </c>
      <c r="C42" s="16">
        <v>120</v>
      </c>
      <c r="D42" s="18">
        <v>130.9</v>
      </c>
      <c r="E42" s="17">
        <f t="shared" si="0"/>
        <v>109.08333333333334</v>
      </c>
    </row>
    <row r="43" spans="1:5" ht="53.25" customHeight="1">
      <c r="A43" s="8" t="s">
        <v>63</v>
      </c>
      <c r="B43" s="8" t="s">
        <v>64</v>
      </c>
      <c r="C43" s="16">
        <v>634</v>
      </c>
      <c r="D43" s="18">
        <v>680.6</v>
      </c>
      <c r="E43" s="17">
        <f t="shared" si="0"/>
        <v>107.35015772870663</v>
      </c>
    </row>
    <row r="44" spans="1:5" ht="53.25" customHeight="1">
      <c r="A44" s="8" t="s">
        <v>111</v>
      </c>
      <c r="B44" s="8" t="s">
        <v>112</v>
      </c>
      <c r="C44" s="16">
        <v>36</v>
      </c>
      <c r="D44" s="18">
        <v>124.7</v>
      </c>
      <c r="E44" s="17">
        <f t="shared" si="0"/>
        <v>346.3888888888889</v>
      </c>
    </row>
    <row r="45" spans="1:5" ht="36.75" customHeight="1">
      <c r="A45" s="8" t="s">
        <v>113</v>
      </c>
      <c r="B45" s="8" t="s">
        <v>65</v>
      </c>
      <c r="C45" s="16">
        <v>338.7</v>
      </c>
      <c r="D45" s="18">
        <v>356</v>
      </c>
      <c r="E45" s="17">
        <f t="shared" si="0"/>
        <v>105.10776498376144</v>
      </c>
    </row>
    <row r="46" spans="1:5" ht="31.5" customHeight="1">
      <c r="A46" s="24" t="s">
        <v>103</v>
      </c>
      <c r="B46" s="8" t="s">
        <v>104</v>
      </c>
      <c r="C46" s="13">
        <f>C47+C48</f>
        <v>19</v>
      </c>
      <c r="D46" s="13">
        <f>D47+D48</f>
        <v>25.099999999999998</v>
      </c>
      <c r="E46" s="20">
        <f t="shared" si="0"/>
        <v>132.1052631578947</v>
      </c>
    </row>
    <row r="47" spans="1:5" ht="30" customHeight="1">
      <c r="A47" s="26" t="s">
        <v>105</v>
      </c>
      <c r="B47" s="21" t="s">
        <v>106</v>
      </c>
      <c r="C47" s="16"/>
      <c r="D47" s="18">
        <v>0.4</v>
      </c>
      <c r="E47" s="23"/>
    </row>
    <row r="48" spans="1:5" ht="30" customHeight="1">
      <c r="A48" s="26" t="s">
        <v>132</v>
      </c>
      <c r="B48" s="21" t="s">
        <v>104</v>
      </c>
      <c r="C48" s="16">
        <v>19</v>
      </c>
      <c r="D48" s="18">
        <v>24.7</v>
      </c>
      <c r="E48" s="23">
        <f t="shared" si="0"/>
        <v>130</v>
      </c>
    </row>
    <row r="49" spans="1:5" ht="15.75">
      <c r="A49" s="8" t="s">
        <v>126</v>
      </c>
      <c r="B49" s="8" t="s">
        <v>66</v>
      </c>
      <c r="C49" s="11">
        <f>C50+C54+C61+C79+C84+C86+C87</f>
        <v>275990.04800000007</v>
      </c>
      <c r="D49" s="11">
        <f>D50+D54+D61+D79+D84+D86+D87</f>
        <v>109196.27600000001</v>
      </c>
      <c r="E49" s="12">
        <f t="shared" si="0"/>
        <v>39.565294760193666</v>
      </c>
    </row>
    <row r="50" spans="1:5" ht="44.25" customHeight="1">
      <c r="A50" s="8" t="s">
        <v>127</v>
      </c>
      <c r="B50" s="8" t="s">
        <v>67</v>
      </c>
      <c r="C50" s="13">
        <f>C51</f>
        <v>43868.9</v>
      </c>
      <c r="D50" s="13">
        <f>D51</f>
        <v>24358.2</v>
      </c>
      <c r="E50" s="14">
        <f t="shared" si="0"/>
        <v>55.52498467023335</v>
      </c>
    </row>
    <row r="51" spans="1:5" ht="20.25" customHeight="1">
      <c r="A51" s="8" t="s">
        <v>114</v>
      </c>
      <c r="B51" s="8" t="s">
        <v>68</v>
      </c>
      <c r="C51" s="13">
        <f>C52+C53</f>
        <v>43868.9</v>
      </c>
      <c r="D51" s="13">
        <f>D52+D53</f>
        <v>24358.2</v>
      </c>
      <c r="E51" s="14">
        <f t="shared" si="0"/>
        <v>55.52498467023335</v>
      </c>
    </row>
    <row r="52" spans="1:5" ht="32.25" customHeight="1">
      <c r="A52" s="8" t="s">
        <v>70</v>
      </c>
      <c r="B52" s="8" t="s">
        <v>69</v>
      </c>
      <c r="C52" s="15">
        <v>41552</v>
      </c>
      <c r="D52" s="15">
        <v>22161</v>
      </c>
      <c r="E52" s="17">
        <f t="shared" si="0"/>
        <v>53.33317289179823</v>
      </c>
    </row>
    <row r="53" spans="1:5" ht="32.25" customHeight="1">
      <c r="A53" s="8" t="s">
        <v>138</v>
      </c>
      <c r="B53" s="8" t="s">
        <v>139</v>
      </c>
      <c r="C53" s="15">
        <v>2316.9</v>
      </c>
      <c r="D53" s="15">
        <v>2197.2</v>
      </c>
      <c r="E53" s="17">
        <f t="shared" si="0"/>
        <v>94.83361388061633</v>
      </c>
    </row>
    <row r="54" spans="1:5" ht="47.25" customHeight="1">
      <c r="A54" s="8" t="s">
        <v>71</v>
      </c>
      <c r="B54" s="8" t="s">
        <v>72</v>
      </c>
      <c r="C54" s="13">
        <f>C55+C56+C57+C58+C59+C60</f>
        <v>60632.07</v>
      </c>
      <c r="D54" s="13">
        <f>D55+D56+D57+D58+D59+D60</f>
        <v>23764.29</v>
      </c>
      <c r="E54" s="14">
        <f t="shared" si="0"/>
        <v>39.19425808817017</v>
      </c>
    </row>
    <row r="55" spans="1:5" ht="33.75" customHeight="1">
      <c r="A55" s="8" t="s">
        <v>74</v>
      </c>
      <c r="B55" s="8" t="s">
        <v>73</v>
      </c>
      <c r="C55" s="16">
        <v>10096</v>
      </c>
      <c r="D55" s="18">
        <v>5381</v>
      </c>
      <c r="E55" s="17">
        <f t="shared" si="0"/>
        <v>53.29833597464343</v>
      </c>
    </row>
    <row r="56" spans="1:5" ht="16.5" customHeight="1">
      <c r="A56" s="8" t="s">
        <v>75</v>
      </c>
      <c r="B56" s="8" t="s">
        <v>73</v>
      </c>
      <c r="C56" s="16">
        <v>19959</v>
      </c>
      <c r="D56" s="18">
        <v>10666</v>
      </c>
      <c r="E56" s="17">
        <f t="shared" si="0"/>
        <v>53.43955107971341</v>
      </c>
    </row>
    <row r="57" spans="1:5" ht="18" customHeight="1">
      <c r="A57" s="8" t="s">
        <v>76</v>
      </c>
      <c r="B57" s="8" t="s">
        <v>73</v>
      </c>
      <c r="C57" s="16">
        <v>5807.07</v>
      </c>
      <c r="D57" s="18">
        <v>1456.99</v>
      </c>
      <c r="E57" s="17">
        <f t="shared" si="0"/>
        <v>25.08993347764019</v>
      </c>
    </row>
    <row r="58" spans="1:5" ht="15.75" customHeight="1">
      <c r="A58" s="8" t="s">
        <v>77</v>
      </c>
      <c r="B58" s="8" t="s">
        <v>73</v>
      </c>
      <c r="C58" s="16">
        <v>539</v>
      </c>
      <c r="D58" s="18">
        <v>288</v>
      </c>
      <c r="E58" s="17">
        <f t="shared" si="0"/>
        <v>53.432282003710576</v>
      </c>
    </row>
    <row r="59" spans="1:5" ht="20.25" customHeight="1">
      <c r="A59" s="8" t="s">
        <v>78</v>
      </c>
      <c r="B59" s="8" t="s">
        <v>73</v>
      </c>
      <c r="C59" s="16">
        <v>23428</v>
      </c>
      <c r="D59" s="18">
        <v>5541.3</v>
      </c>
      <c r="E59" s="17">
        <f t="shared" si="0"/>
        <v>23.652467133344718</v>
      </c>
    </row>
    <row r="60" spans="1:5" ht="19.5" customHeight="1">
      <c r="A60" s="8" t="s">
        <v>79</v>
      </c>
      <c r="B60" s="8" t="s">
        <v>73</v>
      </c>
      <c r="C60" s="16">
        <v>803</v>
      </c>
      <c r="D60" s="18">
        <v>431</v>
      </c>
      <c r="E60" s="17">
        <f t="shared" si="0"/>
        <v>53.67372353673724</v>
      </c>
    </row>
    <row r="61" spans="1:5" ht="36" customHeight="1">
      <c r="A61" s="8" t="s">
        <v>80</v>
      </c>
      <c r="B61" s="8" t="s">
        <v>81</v>
      </c>
      <c r="C61" s="13">
        <f>C62+C63+C64+C65+C66+C67+C68+C69+C70+C71+C72+C73+C74+C75+C76+C77+C78</f>
        <v>138932.79</v>
      </c>
      <c r="D61" s="13">
        <f>D62+D63+D64+D65+D66+D67+D68+D69+D70+D71+D72+D73+D74+D75+D76+D77+D78</f>
        <v>60657.29800000001</v>
      </c>
      <c r="E61" s="14">
        <f t="shared" si="0"/>
        <v>43.65945433039962</v>
      </c>
    </row>
    <row r="62" spans="1:5" ht="44.25" customHeight="1">
      <c r="A62" s="8" t="s">
        <v>115</v>
      </c>
      <c r="B62" s="8" t="s">
        <v>116</v>
      </c>
      <c r="C62" s="27">
        <v>331.69</v>
      </c>
      <c r="D62" s="27">
        <v>145.748</v>
      </c>
      <c r="E62" s="23">
        <f t="shared" si="0"/>
        <v>43.94102927432241</v>
      </c>
    </row>
    <row r="63" spans="1:5" ht="50.25" customHeight="1">
      <c r="A63" s="8" t="s">
        <v>82</v>
      </c>
      <c r="B63" s="8" t="s">
        <v>121</v>
      </c>
      <c r="C63" s="27">
        <v>553.5</v>
      </c>
      <c r="D63" s="27">
        <v>413.3</v>
      </c>
      <c r="E63" s="23">
        <f t="shared" si="0"/>
        <v>74.67028003613369</v>
      </c>
    </row>
    <row r="64" spans="1:5" ht="45.75" customHeight="1">
      <c r="A64" s="8" t="s">
        <v>83</v>
      </c>
      <c r="B64" s="8" t="s">
        <v>117</v>
      </c>
      <c r="C64" s="27">
        <v>1466</v>
      </c>
      <c r="D64" s="27">
        <v>780</v>
      </c>
      <c r="E64" s="23">
        <f t="shared" si="0"/>
        <v>53.206002728512956</v>
      </c>
    </row>
    <row r="65" spans="1:5" ht="67.5" customHeight="1">
      <c r="A65" s="8" t="s">
        <v>84</v>
      </c>
      <c r="B65" s="8" t="s">
        <v>118</v>
      </c>
      <c r="C65" s="16">
        <v>39691</v>
      </c>
      <c r="D65" s="18">
        <v>14170</v>
      </c>
      <c r="E65" s="17">
        <f t="shared" si="0"/>
        <v>35.70078859187221</v>
      </c>
    </row>
    <row r="66" spans="1:5" ht="45" customHeight="1">
      <c r="A66" s="8" t="s">
        <v>89</v>
      </c>
      <c r="B66" s="8" t="s">
        <v>125</v>
      </c>
      <c r="C66" s="16">
        <v>4553</v>
      </c>
      <c r="D66" s="18">
        <v>2420.8</v>
      </c>
      <c r="E66" s="17">
        <f t="shared" si="0"/>
        <v>53.169338897430265</v>
      </c>
    </row>
    <row r="67" spans="1:5" ht="51" customHeight="1">
      <c r="A67" s="8" t="s">
        <v>90</v>
      </c>
      <c r="B67" s="8" t="s">
        <v>125</v>
      </c>
      <c r="C67" s="16">
        <v>302.3</v>
      </c>
      <c r="D67" s="18">
        <v>127.08</v>
      </c>
      <c r="E67" s="17">
        <f t="shared" si="0"/>
        <v>42.03771088322858</v>
      </c>
    </row>
    <row r="68" spans="1:5" ht="48.75" customHeight="1">
      <c r="A68" s="8" t="s">
        <v>85</v>
      </c>
      <c r="B68" s="8" t="s">
        <v>125</v>
      </c>
      <c r="C68" s="16">
        <v>57916.7</v>
      </c>
      <c r="D68" s="18">
        <v>28671</v>
      </c>
      <c r="E68" s="17">
        <f t="shared" si="0"/>
        <v>49.503856400658194</v>
      </c>
    </row>
    <row r="69" spans="1:5" ht="46.5" customHeight="1">
      <c r="A69" s="8" t="s">
        <v>87</v>
      </c>
      <c r="B69" s="8" t="s">
        <v>125</v>
      </c>
      <c r="C69" s="16">
        <v>1925.7</v>
      </c>
      <c r="D69" s="18">
        <v>962.8</v>
      </c>
      <c r="E69" s="17">
        <f t="shared" si="0"/>
        <v>49.99740354156929</v>
      </c>
    </row>
    <row r="70" spans="1:5" ht="59.25" customHeight="1">
      <c r="A70" s="8" t="s">
        <v>86</v>
      </c>
      <c r="B70" s="8" t="s">
        <v>125</v>
      </c>
      <c r="C70" s="16">
        <v>1053.8</v>
      </c>
      <c r="D70" s="18">
        <v>439</v>
      </c>
      <c r="E70" s="17">
        <f t="shared" si="0"/>
        <v>41.65875877775669</v>
      </c>
    </row>
    <row r="71" spans="1:5" ht="51" customHeight="1">
      <c r="A71" s="8" t="s">
        <v>88</v>
      </c>
      <c r="B71" s="8" t="s">
        <v>125</v>
      </c>
      <c r="C71" s="16">
        <v>6368.8</v>
      </c>
      <c r="D71" s="18">
        <v>2526.8</v>
      </c>
      <c r="E71" s="17">
        <f t="shared" si="0"/>
        <v>39.67466398693632</v>
      </c>
    </row>
    <row r="72" spans="1:5" ht="75" customHeight="1">
      <c r="A72" s="8" t="s">
        <v>123</v>
      </c>
      <c r="B72" s="8" t="s">
        <v>124</v>
      </c>
      <c r="C72" s="16">
        <v>1655</v>
      </c>
      <c r="D72" s="18">
        <v>411.57</v>
      </c>
      <c r="E72" s="17">
        <f t="shared" si="0"/>
        <v>24.868277945619333</v>
      </c>
    </row>
    <row r="73" spans="1:5" ht="66.75" customHeight="1">
      <c r="A73" s="8" t="s">
        <v>91</v>
      </c>
      <c r="B73" s="8" t="s">
        <v>92</v>
      </c>
      <c r="C73" s="16">
        <v>4341.3</v>
      </c>
      <c r="D73" s="18">
        <v>2128.4</v>
      </c>
      <c r="E73" s="17">
        <f aca="true" t="shared" si="1" ref="E73:E88">D73/C73%</f>
        <v>49.026789210605116</v>
      </c>
    </row>
    <row r="74" spans="1:5" ht="96" customHeight="1">
      <c r="A74" s="8" t="s">
        <v>93</v>
      </c>
      <c r="B74" s="24" t="s">
        <v>94</v>
      </c>
      <c r="C74" s="16">
        <v>1962</v>
      </c>
      <c r="D74" s="18">
        <v>1030</v>
      </c>
      <c r="E74" s="17">
        <f t="shared" si="1"/>
        <v>52.49745158002038</v>
      </c>
    </row>
    <row r="75" spans="1:5" ht="177" customHeight="1">
      <c r="A75" s="8" t="s">
        <v>95</v>
      </c>
      <c r="B75" s="24" t="s">
        <v>140</v>
      </c>
      <c r="C75" s="16">
        <v>6000</v>
      </c>
      <c r="D75" s="18">
        <v>2539.16</v>
      </c>
      <c r="E75" s="17">
        <f t="shared" si="1"/>
        <v>42.31933333333333</v>
      </c>
    </row>
    <row r="76" spans="1:5" ht="158.25" customHeight="1">
      <c r="A76" s="8" t="s">
        <v>96</v>
      </c>
      <c r="B76" s="24" t="s">
        <v>141</v>
      </c>
      <c r="C76" s="16">
        <v>6200</v>
      </c>
      <c r="D76" s="18">
        <v>2057.24</v>
      </c>
      <c r="E76" s="17">
        <f t="shared" si="1"/>
        <v>33.181290322580644</v>
      </c>
    </row>
    <row r="77" spans="1:5" ht="147.75" customHeight="1">
      <c r="A77" s="8" t="s">
        <v>97</v>
      </c>
      <c r="B77" s="24" t="s">
        <v>142</v>
      </c>
      <c r="C77" s="16">
        <v>2486</v>
      </c>
      <c r="D77" s="18">
        <v>1004.4</v>
      </c>
      <c r="E77" s="17">
        <f t="shared" si="1"/>
        <v>40.402252614641995</v>
      </c>
    </row>
    <row r="78" spans="1:5" ht="51" customHeight="1">
      <c r="A78" s="8" t="s">
        <v>98</v>
      </c>
      <c r="B78" s="24" t="s">
        <v>143</v>
      </c>
      <c r="C78" s="16">
        <v>2126</v>
      </c>
      <c r="D78" s="18">
        <v>830</v>
      </c>
      <c r="E78" s="17">
        <f t="shared" si="1"/>
        <v>39.04045155221072</v>
      </c>
    </row>
    <row r="79" spans="1:5" ht="30.75" customHeight="1">
      <c r="A79" s="8" t="s">
        <v>144</v>
      </c>
      <c r="B79" s="24" t="s">
        <v>145</v>
      </c>
      <c r="C79" s="13">
        <f>C80+C81+C82+C83</f>
        <v>32547.195</v>
      </c>
      <c r="D79" s="13">
        <f>D80+D81+D82+D83</f>
        <v>1147.195</v>
      </c>
      <c r="E79" s="28">
        <f t="shared" si="1"/>
        <v>3.52471234464291</v>
      </c>
    </row>
    <row r="80" spans="1:5" ht="59.25" customHeight="1">
      <c r="A80" s="8" t="s">
        <v>120</v>
      </c>
      <c r="B80" s="8" t="s">
        <v>99</v>
      </c>
      <c r="C80" s="27">
        <v>97.3</v>
      </c>
      <c r="D80" s="22">
        <v>97.3</v>
      </c>
      <c r="E80" s="23">
        <f t="shared" si="1"/>
        <v>100</v>
      </c>
    </row>
    <row r="81" spans="1:5" ht="79.5" customHeight="1">
      <c r="A81" s="8" t="s">
        <v>146</v>
      </c>
      <c r="B81" s="8" t="s">
        <v>147</v>
      </c>
      <c r="C81" s="27">
        <v>31400</v>
      </c>
      <c r="D81" s="22"/>
      <c r="E81" s="23">
        <f t="shared" si="1"/>
        <v>0</v>
      </c>
    </row>
    <row r="82" spans="1:5" ht="79.5" customHeight="1">
      <c r="A82" s="8" t="s">
        <v>148</v>
      </c>
      <c r="B82" s="8" t="s">
        <v>149</v>
      </c>
      <c r="C82" s="29">
        <v>217.895</v>
      </c>
      <c r="D82" s="22">
        <v>217.895</v>
      </c>
      <c r="E82" s="23">
        <f>D82/C82%</f>
        <v>100.00000000000001</v>
      </c>
    </row>
    <row r="83" spans="1:5" ht="79.5" customHeight="1">
      <c r="A83" s="8" t="s">
        <v>150</v>
      </c>
      <c r="B83" s="8" t="s">
        <v>149</v>
      </c>
      <c r="C83" s="29" t="s">
        <v>151</v>
      </c>
      <c r="D83" s="22">
        <v>832</v>
      </c>
      <c r="E83" s="23">
        <f>D83/C83%</f>
        <v>100</v>
      </c>
    </row>
    <row r="84" spans="1:5" ht="24" customHeight="1">
      <c r="A84" s="8" t="s">
        <v>119</v>
      </c>
      <c r="B84" s="8" t="s">
        <v>100</v>
      </c>
      <c r="C84" s="13">
        <f>C85</f>
        <v>1068.7</v>
      </c>
      <c r="D84" s="13">
        <f>D85</f>
        <v>328.9</v>
      </c>
      <c r="E84" s="14">
        <f t="shared" si="1"/>
        <v>30.77570880509029</v>
      </c>
    </row>
    <row r="85" spans="1:5" ht="35.25" customHeight="1">
      <c r="A85" s="8" t="s">
        <v>119</v>
      </c>
      <c r="B85" s="8" t="s">
        <v>101</v>
      </c>
      <c r="C85" s="16">
        <v>1068.7</v>
      </c>
      <c r="D85" s="18">
        <v>328.9</v>
      </c>
      <c r="E85" s="17">
        <f t="shared" si="1"/>
        <v>30.77570880509029</v>
      </c>
    </row>
    <row r="86" spans="1:5" ht="50.25" customHeight="1">
      <c r="A86" s="8" t="s">
        <v>152</v>
      </c>
      <c r="B86" s="8" t="s">
        <v>153</v>
      </c>
      <c r="C86" s="30">
        <v>0.737</v>
      </c>
      <c r="D86" s="18">
        <v>0.737</v>
      </c>
      <c r="E86" s="17">
        <f t="shared" si="1"/>
        <v>100</v>
      </c>
    </row>
    <row r="87" spans="1:5" ht="55.5" customHeight="1">
      <c r="A87" s="8" t="s">
        <v>133</v>
      </c>
      <c r="B87" s="8" t="s">
        <v>134</v>
      </c>
      <c r="C87" s="16">
        <v>-1060.344</v>
      </c>
      <c r="D87" s="18">
        <v>-1060.344</v>
      </c>
      <c r="E87" s="17">
        <f t="shared" si="1"/>
        <v>100</v>
      </c>
    </row>
    <row r="88" spans="1:5" ht="15.75">
      <c r="A88" s="31"/>
      <c r="B88" s="32" t="s">
        <v>102</v>
      </c>
      <c r="C88" s="33">
        <f>C10+C49</f>
        <v>358419.748</v>
      </c>
      <c r="D88" s="33">
        <f>D10+D49</f>
        <v>149795.65600000002</v>
      </c>
      <c r="E88" s="34">
        <f t="shared" si="1"/>
        <v>41.79336011362856</v>
      </c>
    </row>
    <row r="89" spans="2:5" ht="15.75">
      <c r="B89" s="35"/>
      <c r="C89" s="36"/>
      <c r="D89" s="37"/>
      <c r="E89" s="38"/>
    </row>
    <row r="90" spans="3:5" ht="15.75">
      <c r="C90" s="39"/>
      <c r="E90" s="40"/>
    </row>
    <row r="91" spans="3:5" ht="15.75">
      <c r="C91" s="39"/>
      <c r="E91" s="40"/>
    </row>
    <row r="92" spans="3:5" ht="15.75">
      <c r="C92" s="39"/>
      <c r="E92" s="40"/>
    </row>
    <row r="93" spans="3:5" ht="15.75">
      <c r="C93" s="39"/>
      <c r="E93" s="40"/>
    </row>
    <row r="94" spans="3:5" ht="15.75">
      <c r="C94" s="39"/>
      <c r="E94" s="40"/>
    </row>
    <row r="95" spans="3:5" ht="15.75">
      <c r="C95" s="39"/>
      <c r="E95" s="40"/>
    </row>
    <row r="96" spans="3:5" ht="15.75">
      <c r="C96" s="39"/>
      <c r="E96" s="40"/>
    </row>
    <row r="97" spans="3:5" ht="15.75">
      <c r="C97" s="39"/>
      <c r="E97" s="40"/>
    </row>
    <row r="98" spans="3:5" ht="15.75">
      <c r="C98" s="39"/>
      <c r="E98" s="40"/>
    </row>
    <row r="99" spans="3:5" ht="15.75">
      <c r="C99" s="39"/>
      <c r="E99" s="40"/>
    </row>
    <row r="100" ht="15.75">
      <c r="E100" s="40"/>
    </row>
    <row r="101" ht="15.75">
      <c r="E101" s="40"/>
    </row>
    <row r="102" ht="15.75">
      <c r="E102" s="40"/>
    </row>
    <row r="103" ht="15.75">
      <c r="E103" s="40"/>
    </row>
    <row r="104" ht="15.75">
      <c r="E104" s="40"/>
    </row>
    <row r="105" ht="15.75">
      <c r="E105" s="40"/>
    </row>
    <row r="106" ht="15.75">
      <c r="E106" s="40"/>
    </row>
    <row r="107" ht="15.75">
      <c r="E107" s="40"/>
    </row>
    <row r="108" ht="15.75">
      <c r="E108" s="40"/>
    </row>
    <row r="109" ht="15.75">
      <c r="E109" s="40"/>
    </row>
    <row r="110" ht="15.75">
      <c r="E110" s="40"/>
    </row>
    <row r="111" ht="15.75">
      <c r="E111" s="40"/>
    </row>
    <row r="112" ht="15.75">
      <c r="E112" s="40"/>
    </row>
  </sheetData>
  <mergeCells count="2">
    <mergeCell ref="A7:E7"/>
    <mergeCell ref="C1:G1"/>
  </mergeCells>
  <printOptions/>
  <pageMargins left="0.7874015748031497" right="0.7874015748031497" top="0.5905511811023623" bottom="0.3937007874015748" header="0.5118110236220472" footer="0.5118110236220472"/>
  <pageSetup fitToHeight="6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User002</cp:lastModifiedBy>
  <cp:lastPrinted>2011-08-01T06:17:22Z</cp:lastPrinted>
  <dcterms:created xsi:type="dcterms:W3CDTF">2008-11-05T10:02:11Z</dcterms:created>
  <dcterms:modified xsi:type="dcterms:W3CDTF">2011-08-01T06:17:56Z</dcterms:modified>
  <cp:category/>
  <cp:version/>
  <cp:contentType/>
  <cp:contentStatus/>
</cp:coreProperties>
</file>