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activeTab="0"/>
  </bookViews>
  <sheets>
    <sheet name="Лист2" sheetId="1" r:id="rId1"/>
    <sheet name="Лист1" sheetId="2" r:id="rId2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<sst xmlns="http://schemas.openxmlformats.org/spreadsheetml/2006/main" count="58" uniqueCount="41">
  <si>
    <t xml:space="preserve">ПЕРЕЧЕНЬ </t>
  </si>
  <si>
    <t>Наименование программы</t>
  </si>
  <si>
    <t xml:space="preserve">в том числе: </t>
  </si>
  <si>
    <t>долгосрочные</t>
  </si>
  <si>
    <t>краткосрочные</t>
  </si>
  <si>
    <t>Итого:</t>
  </si>
  <si>
    <t>МЦП Поддержка и развитие малого и среднего предпринимательства в Яранском районе на 2010-2014 годы.</t>
  </si>
  <si>
    <t>МЦП Комплексные меры противодействия немедицинскому потреблению наркотических средств и их незаконному обороту в Яранском районе Кировской области  на 2010-2012 годы</t>
  </si>
  <si>
    <t>МЦП "Реализация молодежной политики на территории муниципального образования Яранский муниципальный район на 2009 - 2011 годы"</t>
  </si>
  <si>
    <t>МЦП Программа развития системы образования Яранского муниципального района на 2009 - 2011 годы"</t>
  </si>
  <si>
    <t>МЦП Развитие культуры на территории муниципального образования Яранский муниципальный район на 2009-2011 годы</t>
  </si>
  <si>
    <t>МЦП Развитие физической культуры и спорта на территории муниципального образования Яранский муниципальный район на 2009-2011 годы</t>
  </si>
  <si>
    <t>МЦП "Развитие здравоохранения на территории муниципального образования Яранский муниципальный район на 2009-2011 годы"</t>
  </si>
  <si>
    <t xml:space="preserve"> МЦП "Профилактика правонарушений и преступлений в Яранском районе Кировской области" на 2010-2012 годы</t>
  </si>
  <si>
    <t>МЦП "Повышение безопасности дорожного движения в Яранском районе на 2010-2012 годах"</t>
  </si>
  <si>
    <t>МЦП "Развитие системы подготовки выборных должностных лиц и муниципальных служащих органов местного самоуправления на 2011 год"</t>
  </si>
  <si>
    <t>МЦП "Об энергосбережении и о повышении энергетической эффективности в Яранском муниципальном района на 2011-2014 годы"</t>
  </si>
  <si>
    <t>МЦП "Содержание и ремонт автомобильных дорог общего пользования местного значения Яранского района 2011-2013 годы"</t>
  </si>
  <si>
    <t>МЦП " Модернизация учреждений здравоохранения на территории муниципального образования Яранского муниципального района на 2011-2012 годы"</t>
  </si>
  <si>
    <t>МЦП "Обеспечение жильем молодых семей на 2011 год"</t>
  </si>
  <si>
    <t>муниципальных целевых программ, реализуемых за счет средств районного бюджета в 2011 году</t>
  </si>
  <si>
    <t xml:space="preserve">ЦС программы </t>
  </si>
  <si>
    <t>7950100</t>
  </si>
  <si>
    <t>МЦП Поддержка и развитие малого предпринимательства в Яранском районе на 2010-2014 годы.</t>
  </si>
  <si>
    <t>7950400</t>
  </si>
  <si>
    <t>7950500</t>
  </si>
  <si>
    <t>7950600</t>
  </si>
  <si>
    <t>7950700</t>
  </si>
  <si>
    <t>7950800</t>
  </si>
  <si>
    <t>7950900</t>
  </si>
  <si>
    <t>7951400</t>
  </si>
  <si>
    <t>7951500</t>
  </si>
  <si>
    <t>МЦП "Развитие дошкольного образования для детей с ограниченными возможностями здоровья в Яранском районе на 2011-2012 годы"</t>
  </si>
  <si>
    <t>% исполнения</t>
  </si>
  <si>
    <t>Приложение 5</t>
  </si>
  <si>
    <t>Кировской области</t>
  </si>
  <si>
    <t>муниципальных целевых программ, в том числе долгосрочных целевых программ,  реализуемых за счет средств районного бюджета                                            за  9 месяцев 2011 года</t>
  </si>
  <si>
    <t>Утверждено сводной бюджетной росписью (тыс. руб.)</t>
  </si>
  <si>
    <t>Исполнение (тыс.руб.)</t>
  </si>
  <si>
    <t>к постановлению администрации района</t>
  </si>
  <si>
    <t xml:space="preserve"> от  19.10.2011  № 1020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</si>
</sst>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0.0000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3">
    <xf numFmtId="0" fontId="0" fillId="0" borderId="0" xfId="0" applyAlignment="1">
      <alignment/>
    </xf>
    <xf numFmtId="49" fontId="19" fillId="0" borderId="0" xfId="0" applyNumberFormat="1" applyFont="1" applyAlignment="1">
      <alignment horizontal="center" wrapText="1"/>
    </xf>
    <xf numFmtId="11" fontId="19" fillId="0" borderId="0" xfId="0" applyNumberFormat="1" applyFont="1" applyAlignment="1">
      <alignment horizontal="left" wrapText="1"/>
    </xf>
    <xf numFmtId="0" fontId="19" fillId="0" borderId="0" xfId="0" applyFont="1" applyAlignment="1">
      <alignment/>
    </xf>
    <xf numFmtId="0" fontId="21" fillId="0" borderId="0" xfId="0" applyFont="1" applyAlignment="1">
      <alignment vertical="top" wrapText="1"/>
    </xf>
    <xf numFmtId="49" fontId="21" fillId="0" borderId="0" xfId="0" applyNumberFormat="1" applyFont="1" applyAlignment="1">
      <alignment horizontal="center" vertical="top" wrapText="1"/>
    </xf>
    <xf numFmtId="164" fontId="20" fillId="0" borderId="0" xfId="0" applyNumberFormat="1" applyFont="1" applyFill="1" applyAlignment="1">
      <alignment horizontal="left" vertical="top"/>
    </xf>
    <xf numFmtId="11" fontId="22" fillId="0" borderId="0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vertical="top" wrapText="1"/>
    </xf>
    <xf numFmtId="0" fontId="23" fillId="0" borderId="0" xfId="0" applyFont="1" applyAlignment="1">
      <alignment vertical="top" wrapText="1"/>
    </xf>
    <xf numFmtId="0" fontId="19" fillId="0" borderId="10" xfId="0" applyFont="1" applyBorder="1" applyAlignment="1">
      <alignment vertical="top" wrapText="1"/>
    </xf>
    <xf numFmtId="49" fontId="19" fillId="0" borderId="10" xfId="0" applyNumberFormat="1" applyFont="1" applyBorder="1" applyAlignment="1">
      <alignment horizontal="left" vertical="top" wrapText="1"/>
    </xf>
    <xf numFmtId="11" fontId="19" fillId="0" borderId="10" xfId="0" applyNumberFormat="1" applyFont="1" applyBorder="1" applyAlignment="1">
      <alignment vertical="top" wrapText="1"/>
    </xf>
    <xf numFmtId="2" fontId="21" fillId="0" borderId="10" xfId="0" applyNumberFormat="1" applyFont="1" applyBorder="1" applyAlignment="1">
      <alignment horizontal="right" vertical="top" wrapText="1"/>
    </xf>
    <xf numFmtId="49" fontId="19" fillId="0" borderId="10" xfId="0" applyNumberFormat="1" applyFont="1" applyFill="1" applyBorder="1" applyAlignment="1">
      <alignment horizontal="justify" vertical="top"/>
    </xf>
    <xf numFmtId="49" fontId="19" fillId="0" borderId="10" xfId="0" applyNumberFormat="1" applyFont="1" applyBorder="1" applyAlignment="1">
      <alignment horizontal="left" wrapText="1"/>
    </xf>
    <xf numFmtId="2" fontId="19" fillId="0" borderId="10" xfId="0" applyNumberFormat="1" applyFont="1" applyBorder="1" applyAlignment="1">
      <alignment horizontal="right" vertical="top"/>
    </xf>
    <xf numFmtId="49" fontId="19" fillId="0" borderId="10" xfId="0" applyNumberFormat="1" applyFont="1" applyBorder="1" applyAlignment="1">
      <alignment horizontal="justify" vertical="top"/>
    </xf>
    <xf numFmtId="2" fontId="19" fillId="0" borderId="10" xfId="0" applyNumberFormat="1" applyFont="1" applyBorder="1" applyAlignment="1">
      <alignment horizontal="right" vertical="top" wrapText="1"/>
    </xf>
    <xf numFmtId="49" fontId="19" fillId="0" borderId="10" xfId="0" applyNumberFormat="1" applyFont="1" applyFill="1" applyBorder="1" applyAlignment="1">
      <alignment horizontal="center" vertical="top"/>
    </xf>
    <xf numFmtId="49" fontId="20" fillId="0" borderId="10" xfId="0" applyNumberFormat="1" applyFont="1" applyFill="1" applyBorder="1" applyAlignment="1">
      <alignment horizontal="justify" vertical="top"/>
    </xf>
    <xf numFmtId="0" fontId="19" fillId="0" borderId="11" xfId="0" applyFont="1" applyBorder="1" applyAlignment="1">
      <alignment vertical="top"/>
    </xf>
    <xf numFmtId="49" fontId="19" fillId="0" borderId="11" xfId="0" applyNumberFormat="1" applyFont="1" applyBorder="1" applyAlignment="1">
      <alignment horizontal="left" wrapText="1"/>
    </xf>
    <xf numFmtId="0" fontId="19" fillId="0" borderId="10" xfId="0" applyFont="1" applyBorder="1" applyAlignment="1">
      <alignment horizontal="justify" vertical="top"/>
    </xf>
    <xf numFmtId="49" fontId="19" fillId="0" borderId="12" xfId="0" applyNumberFormat="1" applyFont="1" applyBorder="1" applyAlignment="1">
      <alignment horizontal="left" wrapText="1"/>
    </xf>
    <xf numFmtId="0" fontId="25" fillId="0" borderId="12" xfId="0" applyFont="1" applyBorder="1" applyAlignment="1">
      <alignment horizontal="justify" vertical="top" wrapText="1"/>
    </xf>
    <xf numFmtId="2" fontId="19" fillId="0" borderId="12" xfId="0" applyNumberFormat="1" applyFont="1" applyBorder="1" applyAlignment="1">
      <alignment horizontal="right" vertical="top" wrapText="1"/>
    </xf>
    <xf numFmtId="0" fontId="20" fillId="0" borderId="0" xfId="0" applyFont="1" applyFill="1" applyAlignment="1">
      <alignment vertical="top" wrapText="1"/>
    </xf>
    <xf numFmtId="11" fontId="19" fillId="0" borderId="0" xfId="0" applyNumberFormat="1" applyFont="1" applyFill="1" applyAlignment="1">
      <alignment vertical="top" wrapText="1"/>
    </xf>
    <xf numFmtId="49" fontId="21" fillId="0" borderId="0" xfId="0" applyNumberFormat="1" applyFont="1" applyAlignment="1" quotePrefix="1">
      <alignment horizontal="center" vertical="top" wrapText="1"/>
    </xf>
    <xf numFmtId="0" fontId="21" fillId="0" borderId="0" xfId="0" applyFont="1" applyAlignment="1" quotePrefix="1">
      <alignment vertical="top" wrapText="1"/>
    </xf>
    <xf numFmtId="0" fontId="21" fillId="0" borderId="10" xfId="0" applyFont="1" applyBorder="1" applyAlignment="1">
      <alignment horizontal="right" vertical="top" wrapText="1"/>
    </xf>
    <xf numFmtId="165" fontId="19" fillId="0" borderId="12" xfId="0" applyNumberFormat="1" applyFont="1" applyBorder="1" applyAlignment="1">
      <alignment horizontal="right" vertical="top" wrapText="1"/>
    </xf>
    <xf numFmtId="0" fontId="19" fillId="0" borderId="12" xfId="0" applyFont="1" applyBorder="1" applyAlignment="1">
      <alignment horizontal="right" vertical="top" wrapText="1"/>
    </xf>
    <xf numFmtId="4" fontId="19" fillId="0" borderId="10" xfId="0" applyNumberFormat="1" applyFont="1" applyBorder="1" applyAlignment="1">
      <alignment horizontal="right" vertical="top" wrapText="1"/>
    </xf>
    <xf numFmtId="0" fontId="19" fillId="0" borderId="10" xfId="0" applyFont="1" applyBorder="1" applyAlignment="1">
      <alignment horizontal="right" vertical="top"/>
    </xf>
    <xf numFmtId="2" fontId="19" fillId="0" borderId="12" xfId="0" applyNumberFormat="1" applyFont="1" applyBorder="1" applyAlignment="1">
      <alignment horizontal="right" vertical="top"/>
    </xf>
    <xf numFmtId="0" fontId="19" fillId="0" borderId="12" xfId="0" applyFont="1" applyBorder="1" applyAlignment="1">
      <alignment horizontal="right" vertical="top"/>
    </xf>
    <xf numFmtId="2" fontId="19" fillId="0" borderId="11" xfId="0" applyNumberFormat="1" applyFont="1" applyBorder="1" applyAlignment="1">
      <alignment horizontal="right" vertical="top" wrapText="1"/>
    </xf>
    <xf numFmtId="0" fontId="19" fillId="0" borderId="11" xfId="0" applyFont="1" applyBorder="1" applyAlignment="1">
      <alignment horizontal="right" vertical="top"/>
    </xf>
    <xf numFmtId="2" fontId="19" fillId="0" borderId="11" xfId="0" applyNumberFormat="1" applyFont="1" applyBorder="1" applyAlignment="1">
      <alignment horizontal="right" vertical="top"/>
    </xf>
    <xf numFmtId="0" fontId="25" fillId="0" borderId="13" xfId="0" applyFont="1" applyBorder="1" applyAlignment="1">
      <alignment horizontal="justify" vertical="top" wrapText="1"/>
    </xf>
    <xf numFmtId="0" fontId="25" fillId="0" borderId="14" xfId="0" applyFont="1" applyBorder="1" applyAlignment="1">
      <alignment horizontal="justify" vertical="top" wrapText="1"/>
    </xf>
    <xf numFmtId="0" fontId="25" fillId="0" borderId="15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20" fillId="0" borderId="0" xfId="0" applyFont="1" applyFill="1" applyAlignment="1">
      <alignment horizontal="left" vertical="top" wrapText="1"/>
    </xf>
    <xf numFmtId="11" fontId="19" fillId="0" borderId="0" xfId="0" applyNumberFormat="1" applyFont="1" applyFill="1" applyAlignment="1">
      <alignment horizontal="left" vertical="top" wrapText="1"/>
    </xf>
    <xf numFmtId="11" fontId="22" fillId="0" borderId="0" xfId="0" applyNumberFormat="1" applyFont="1" applyAlignment="1">
      <alignment horizontal="center" vertical="top" wrapText="1"/>
    </xf>
    <xf numFmtId="49" fontId="19" fillId="0" borderId="0" xfId="52" applyNumberFormat="1" applyFont="1" applyAlignment="1">
      <alignment horizontal="center" vertical="top" wrapText="1"/>
      <protection/>
    </xf>
    <xf numFmtId="49" fontId="19" fillId="0" borderId="10" xfId="0" applyNumberFormat="1" applyFont="1" applyBorder="1" applyAlignment="1">
      <alignment horizontal="center" vertical="center" wrapText="1"/>
    </xf>
    <xf numFmtId="11" fontId="25" fillId="0" borderId="12" xfId="0" applyNumberFormat="1" applyFont="1" applyBorder="1" applyAlignment="1">
      <alignment horizontal="justify" vertical="top" wrapText="1"/>
    </xf>
    <xf numFmtId="0" fontId="19" fillId="0" borderId="10" xfId="0" applyFont="1" applyBorder="1" applyAlignment="1">
      <alignment horizontal="center" vertical="top" wrapText="1"/>
    </xf>
    <xf numFmtId="11" fontId="19" fillId="0" borderId="0" xfId="0" applyNumberFormat="1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zoomScale="80" zoomScaleNormal="80" workbookViewId="0" topLeftCell="A1">
      <selection activeCell="E4" sqref="E4:I4"/>
    </sheetView>
  </sheetViews>
  <sheetFormatPr defaultColWidth="9.00390625" defaultRowHeight="12.75"/>
  <cols>
    <col min="1" max="1" width="83.125" style="1" customWidth="1"/>
    <col min="2" max="2" width="13.375" style="2" customWidth="1"/>
    <col min="3" max="3" width="0" style="3" hidden="1" customWidth="1"/>
    <col min="4" max="5" width="9.75390625" style="3" customWidth="1"/>
    <col min="6" max="6" width="11.75390625" style="3" customWidth="1"/>
    <col min="7" max="7" width="10.75390625" style="3" customWidth="1"/>
    <col min="8" max="8" width="9.75390625" style="3" customWidth="1"/>
    <col min="9" max="9" width="8.625" style="3" customWidth="1"/>
    <col min="10" max="16384" width="9.125" style="3" customWidth="1"/>
  </cols>
  <sheetData>
    <row r="1" spans="2:7" s="4" customFormat="1" ht="18.75" customHeight="1">
      <c r="B1" s="27"/>
      <c r="C1" s="27"/>
      <c r="D1" s="27"/>
      <c r="E1" s="45" t="s">
        <v>34</v>
      </c>
      <c r="F1" s="45"/>
      <c r="G1" s="45"/>
    </row>
    <row r="2" spans="2:9" s="4" customFormat="1" ht="18.75" customHeight="1">
      <c r="B2" s="27"/>
      <c r="C2" s="27"/>
      <c r="D2" s="27"/>
      <c r="E2" s="45" t="s">
        <v>39</v>
      </c>
      <c r="F2" s="45"/>
      <c r="G2" s="45"/>
      <c r="H2" s="45"/>
      <c r="I2" s="45"/>
    </row>
    <row r="3" spans="2:9" s="4" customFormat="1" ht="18.75" customHeight="1">
      <c r="B3" s="27"/>
      <c r="C3" s="27"/>
      <c r="D3" s="27"/>
      <c r="E3" s="45" t="s">
        <v>35</v>
      </c>
      <c r="F3" s="45"/>
      <c r="G3" s="45"/>
      <c r="H3" s="45"/>
      <c r="I3" s="45"/>
    </row>
    <row r="4" spans="2:9" s="4" customFormat="1" ht="18.75" customHeight="1">
      <c r="B4" s="28"/>
      <c r="C4" s="28"/>
      <c r="D4" s="28"/>
      <c r="E4" s="46" t="s">
        <v>40</v>
      </c>
      <c r="F4" s="46"/>
      <c r="G4" s="46"/>
      <c r="H4" s="46"/>
      <c r="I4" s="46"/>
    </row>
    <row r="5" spans="1:3" s="4" customFormat="1" ht="15.75">
      <c r="A5" s="29"/>
      <c r="B5" s="6"/>
      <c r="C5" s="30"/>
    </row>
    <row r="6" spans="1:9" s="4" customFormat="1" ht="18" customHeight="1">
      <c r="A6" s="47" t="s">
        <v>0</v>
      </c>
      <c r="B6" s="47"/>
      <c r="C6" s="47"/>
      <c r="D6" s="47"/>
      <c r="E6" s="47"/>
      <c r="F6" s="47"/>
      <c r="G6" s="47"/>
      <c r="H6" s="47"/>
      <c r="I6" s="47"/>
    </row>
    <row r="7" spans="1:9" s="4" customFormat="1" ht="39.75" customHeight="1">
      <c r="A7" s="48" t="s">
        <v>36</v>
      </c>
      <c r="B7" s="48"/>
      <c r="C7" s="48"/>
      <c r="D7" s="48"/>
      <c r="E7" s="48"/>
      <c r="F7" s="48"/>
      <c r="G7" s="48"/>
      <c r="H7" s="48"/>
      <c r="I7" s="48"/>
    </row>
    <row r="8" spans="1:9" s="4" customFormat="1" ht="40.5" customHeight="1">
      <c r="A8" s="49" t="s">
        <v>1</v>
      </c>
      <c r="B8" s="50" t="s">
        <v>37</v>
      </c>
      <c r="C8" s="8"/>
      <c r="D8" s="51" t="s">
        <v>2</v>
      </c>
      <c r="E8" s="51"/>
      <c r="F8" s="41" t="s">
        <v>38</v>
      </c>
      <c r="G8" s="43" t="s">
        <v>2</v>
      </c>
      <c r="H8" s="44"/>
      <c r="I8" s="41" t="s">
        <v>33</v>
      </c>
    </row>
    <row r="9" spans="1:9" s="4" customFormat="1" ht="54.75" customHeight="1">
      <c r="A9" s="49"/>
      <c r="B9" s="50"/>
      <c r="C9" s="8"/>
      <c r="D9" s="10" t="s">
        <v>3</v>
      </c>
      <c r="E9" s="10" t="s">
        <v>4</v>
      </c>
      <c r="F9" s="42"/>
      <c r="G9" s="25" t="s">
        <v>3</v>
      </c>
      <c r="H9" s="25" t="s">
        <v>4</v>
      </c>
      <c r="I9" s="42"/>
    </row>
    <row r="10" spans="1:9" s="4" customFormat="1" ht="39.75" customHeight="1">
      <c r="A10" s="11" t="s">
        <v>5</v>
      </c>
      <c r="B10" s="18">
        <f>SUM(D10:E10)</f>
        <v>9669.688</v>
      </c>
      <c r="C10" s="31"/>
      <c r="D10" s="18">
        <f>SUM(D11:D25)</f>
        <v>9000.92</v>
      </c>
      <c r="E10" s="18">
        <f>SUM(E11:E24)</f>
        <v>668.768</v>
      </c>
      <c r="F10" s="26">
        <f>G10+H10</f>
        <v>3958.0000000000005</v>
      </c>
      <c r="G10" s="26">
        <f>SUM(G11:G25)</f>
        <v>3938.1500000000005</v>
      </c>
      <c r="H10" s="26">
        <f>SUM(H11:H25)</f>
        <v>19.85</v>
      </c>
      <c r="I10" s="32">
        <f>F10/B10%</f>
        <v>40.93203420834261</v>
      </c>
    </row>
    <row r="11" spans="1:9" s="4" customFormat="1" ht="31.5">
      <c r="A11" s="12" t="s">
        <v>6</v>
      </c>
      <c r="B11" s="18">
        <v>500</v>
      </c>
      <c r="C11" s="31"/>
      <c r="D11" s="18">
        <v>500</v>
      </c>
      <c r="E11" s="13"/>
      <c r="F11" s="26">
        <f>G11+H11</f>
        <v>435.33</v>
      </c>
      <c r="G11" s="33">
        <v>435.33</v>
      </c>
      <c r="H11" s="33"/>
      <c r="I11" s="32">
        <f>F11/B11%</f>
        <v>87.066</v>
      </c>
    </row>
    <row r="12" spans="1:9" s="4" customFormat="1" ht="47.25">
      <c r="A12" s="12" t="s">
        <v>7</v>
      </c>
      <c r="B12" s="34">
        <f>20+13.8</f>
        <v>33.8</v>
      </c>
      <c r="C12" s="31">
        <v>106824</v>
      </c>
      <c r="D12" s="34">
        <f>20+13.8</f>
        <v>33.8</v>
      </c>
      <c r="E12" s="13"/>
      <c r="F12" s="26">
        <f aca="true" t="shared" si="0" ref="F12:F24">G12+H12</f>
        <v>16.28</v>
      </c>
      <c r="G12" s="26">
        <v>16.28</v>
      </c>
      <c r="H12" s="33"/>
      <c r="I12" s="32">
        <f aca="true" t="shared" si="1" ref="I12:I25">F12/B12%</f>
        <v>48.16568047337279</v>
      </c>
    </row>
    <row r="13" spans="1:9" s="4" customFormat="1" ht="49.5" customHeight="1">
      <c r="A13" s="12" t="s">
        <v>8</v>
      </c>
      <c r="B13" s="18">
        <v>100</v>
      </c>
      <c r="C13" s="31">
        <v>68076</v>
      </c>
      <c r="D13" s="18">
        <v>100</v>
      </c>
      <c r="E13" s="13"/>
      <c r="F13" s="26">
        <f t="shared" si="0"/>
        <v>60</v>
      </c>
      <c r="G13" s="26">
        <v>60</v>
      </c>
      <c r="H13" s="33"/>
      <c r="I13" s="32">
        <f t="shared" si="1"/>
        <v>60</v>
      </c>
    </row>
    <row r="14" spans="1:9" s="4" customFormat="1" ht="38.25" customHeight="1">
      <c r="A14" s="12" t="s">
        <v>9</v>
      </c>
      <c r="B14" s="18">
        <f>3070-1243.49</f>
        <v>1826.51</v>
      </c>
      <c r="C14" s="31">
        <v>60143</v>
      </c>
      <c r="D14" s="18">
        <f>3070-1243.49</f>
        <v>1826.51</v>
      </c>
      <c r="E14" s="13"/>
      <c r="F14" s="26">
        <f t="shared" si="0"/>
        <v>752.83</v>
      </c>
      <c r="G14" s="26">
        <v>752.83</v>
      </c>
      <c r="H14" s="33"/>
      <c r="I14" s="32">
        <f t="shared" si="1"/>
        <v>41.216856190220696</v>
      </c>
    </row>
    <row r="15" spans="1:9" s="4" customFormat="1" ht="36.75" customHeight="1">
      <c r="A15" s="12" t="s">
        <v>10</v>
      </c>
      <c r="B15" s="18">
        <f>851+30-153.2</f>
        <v>727.8</v>
      </c>
      <c r="C15" s="31">
        <v>110966</v>
      </c>
      <c r="D15" s="18">
        <f>881-153.2</f>
        <v>727.8</v>
      </c>
      <c r="E15" s="13"/>
      <c r="F15" s="26">
        <f t="shared" si="0"/>
        <v>522.84</v>
      </c>
      <c r="G15" s="26">
        <v>522.84</v>
      </c>
      <c r="H15" s="33"/>
      <c r="I15" s="32">
        <f t="shared" si="1"/>
        <v>71.83841714756802</v>
      </c>
    </row>
    <row r="16" spans="1:9" s="4" customFormat="1" ht="39" customHeight="1">
      <c r="A16" s="12" t="s">
        <v>11</v>
      </c>
      <c r="B16" s="18">
        <v>120</v>
      </c>
      <c r="C16" s="31">
        <v>1901482</v>
      </c>
      <c r="D16" s="18">
        <v>120</v>
      </c>
      <c r="E16" s="13"/>
      <c r="F16" s="26">
        <f t="shared" si="0"/>
        <v>30</v>
      </c>
      <c r="G16" s="26">
        <v>30</v>
      </c>
      <c r="H16" s="33"/>
      <c r="I16" s="32">
        <f t="shared" si="1"/>
        <v>25</v>
      </c>
    </row>
    <row r="17" spans="1:9" s="4" customFormat="1" ht="36" customHeight="1">
      <c r="A17" s="14" t="s">
        <v>12</v>
      </c>
      <c r="B17" s="18">
        <f>1523-773.09</f>
        <v>749.91</v>
      </c>
      <c r="C17" s="31">
        <v>127711</v>
      </c>
      <c r="D17" s="18">
        <f>1523-773.09</f>
        <v>749.91</v>
      </c>
      <c r="E17" s="13"/>
      <c r="F17" s="26">
        <f t="shared" si="0"/>
        <v>694.91</v>
      </c>
      <c r="G17" s="26">
        <v>694.91</v>
      </c>
      <c r="H17" s="33"/>
      <c r="I17" s="32">
        <f t="shared" si="1"/>
        <v>92.66578656105399</v>
      </c>
    </row>
    <row r="18" spans="1:9" s="4" customFormat="1" ht="33" customHeight="1">
      <c r="A18" s="12" t="s">
        <v>13</v>
      </c>
      <c r="B18" s="18">
        <f>D18</f>
        <v>132</v>
      </c>
      <c r="C18" s="31">
        <v>86025</v>
      </c>
      <c r="D18" s="18">
        <f>52+80</f>
        <v>132</v>
      </c>
      <c r="E18" s="13"/>
      <c r="F18" s="26">
        <f t="shared" si="0"/>
        <v>99.8</v>
      </c>
      <c r="G18" s="26">
        <v>99.8</v>
      </c>
      <c r="H18" s="33"/>
      <c r="I18" s="32">
        <f t="shared" si="1"/>
        <v>75.6060606060606</v>
      </c>
    </row>
    <row r="19" spans="1:9" s="4" customFormat="1" ht="32.25" customHeight="1">
      <c r="A19" s="12" t="s">
        <v>14</v>
      </c>
      <c r="B19" s="18">
        <v>23</v>
      </c>
      <c r="C19" s="31">
        <v>86609</v>
      </c>
      <c r="D19" s="18">
        <v>23</v>
      </c>
      <c r="E19" s="13"/>
      <c r="F19" s="26">
        <f t="shared" si="0"/>
        <v>5.69</v>
      </c>
      <c r="G19" s="26">
        <v>5.69</v>
      </c>
      <c r="H19" s="33"/>
      <c r="I19" s="32">
        <f t="shared" si="1"/>
        <v>24.73913043478261</v>
      </c>
    </row>
    <row r="20" spans="1:9" s="4" customFormat="1" ht="34.5" customHeight="1">
      <c r="A20" s="15" t="s">
        <v>15</v>
      </c>
      <c r="B20" s="18">
        <v>68</v>
      </c>
      <c r="C20" s="35"/>
      <c r="D20" s="16"/>
      <c r="E20" s="16">
        <v>68</v>
      </c>
      <c r="F20" s="26">
        <f t="shared" si="0"/>
        <v>19.85</v>
      </c>
      <c r="G20" s="36"/>
      <c r="H20" s="37">
        <v>19.85</v>
      </c>
      <c r="I20" s="32">
        <f t="shared" si="1"/>
        <v>29.191176470588236</v>
      </c>
    </row>
    <row r="21" spans="1:9" ht="31.5">
      <c r="A21" s="17" t="s">
        <v>16</v>
      </c>
      <c r="B21" s="18">
        <f>1432.9-50</f>
        <v>1382.9</v>
      </c>
      <c r="C21" s="16"/>
      <c r="D21" s="16">
        <f>1387+45.9-50</f>
        <v>1382.9</v>
      </c>
      <c r="E21" s="16"/>
      <c r="F21" s="26">
        <f t="shared" si="0"/>
        <v>1029.14</v>
      </c>
      <c r="G21" s="36">
        <v>1029.14</v>
      </c>
      <c r="H21" s="37"/>
      <c r="I21" s="32">
        <f t="shared" si="1"/>
        <v>74.41897461855521</v>
      </c>
    </row>
    <row r="22" spans="1:9" ht="31.5">
      <c r="A22" s="17" t="s">
        <v>17</v>
      </c>
      <c r="B22" s="18">
        <v>185</v>
      </c>
      <c r="C22" s="16"/>
      <c r="D22" s="16">
        <v>185</v>
      </c>
      <c r="E22" s="16"/>
      <c r="F22" s="26">
        <f t="shared" si="0"/>
        <v>136.33</v>
      </c>
      <c r="G22" s="36">
        <v>136.33</v>
      </c>
      <c r="H22" s="37"/>
      <c r="I22" s="32">
        <f t="shared" si="1"/>
        <v>73.6918918918919</v>
      </c>
    </row>
    <row r="23" spans="1:9" ht="47.25">
      <c r="A23" s="17" t="s">
        <v>18</v>
      </c>
      <c r="B23" s="18">
        <v>3070</v>
      </c>
      <c r="C23" s="16"/>
      <c r="D23" s="16">
        <v>3070</v>
      </c>
      <c r="E23" s="16"/>
      <c r="F23" s="26">
        <f t="shared" si="0"/>
        <v>155</v>
      </c>
      <c r="G23" s="36">
        <v>155</v>
      </c>
      <c r="H23" s="37"/>
      <c r="I23" s="32">
        <f t="shared" si="1"/>
        <v>5.048859934853421</v>
      </c>
    </row>
    <row r="24" spans="1:9" ht="15.75">
      <c r="A24" s="22" t="s">
        <v>19</v>
      </c>
      <c r="B24" s="38">
        <f>D24+E24</f>
        <v>600.768</v>
      </c>
      <c r="C24" s="39"/>
      <c r="D24" s="39"/>
      <c r="E24" s="40">
        <v>600.768</v>
      </c>
      <c r="F24" s="26">
        <f t="shared" si="0"/>
        <v>0</v>
      </c>
      <c r="G24" s="36"/>
      <c r="H24" s="36">
        <v>0</v>
      </c>
      <c r="I24" s="32">
        <f t="shared" si="1"/>
        <v>0</v>
      </c>
    </row>
    <row r="25" spans="1:9" ht="31.5">
      <c r="A25" s="24" t="s">
        <v>32</v>
      </c>
      <c r="B25" s="26">
        <v>150</v>
      </c>
      <c r="C25" s="37"/>
      <c r="D25" s="36">
        <v>150</v>
      </c>
      <c r="E25" s="37"/>
      <c r="F25" s="36">
        <f>G25</f>
        <v>0</v>
      </c>
      <c r="G25" s="36">
        <v>0</v>
      </c>
      <c r="H25" s="36"/>
      <c r="I25" s="32">
        <f t="shared" si="1"/>
        <v>0</v>
      </c>
    </row>
  </sheetData>
  <sheetProtection selectLockedCells="1" selectUnlockedCells="1"/>
  <mergeCells count="12">
    <mergeCell ref="B8:B9"/>
    <mergeCell ref="D8:E8"/>
    <mergeCell ref="F8:F9"/>
    <mergeCell ref="G8:H8"/>
    <mergeCell ref="I8:I9"/>
    <mergeCell ref="E1:G1"/>
    <mergeCell ref="E2:I2"/>
    <mergeCell ref="E3:I3"/>
    <mergeCell ref="E4:I4"/>
    <mergeCell ref="A6:I6"/>
    <mergeCell ref="A7:I7"/>
    <mergeCell ref="A8:A9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1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2" sqref="B12"/>
    </sheetView>
  </sheetViews>
  <sheetFormatPr defaultColWidth="9.00390625" defaultRowHeight="12.75"/>
  <cols>
    <col min="1" max="1" width="9.125" style="3" customWidth="1"/>
    <col min="2" max="2" width="92.375" style="1" customWidth="1"/>
    <col min="3" max="16384" width="9.125" style="3" customWidth="1"/>
  </cols>
  <sheetData>
    <row r="1" s="4" customFormat="1" ht="15.75">
      <c r="B1" s="5"/>
    </row>
    <row r="2" s="4" customFormat="1" ht="18" customHeight="1">
      <c r="B2" s="7" t="s">
        <v>0</v>
      </c>
    </row>
    <row r="3" spans="1:2" s="4" customFormat="1" ht="27" customHeight="1">
      <c r="A3" s="52" t="s">
        <v>20</v>
      </c>
      <c r="B3" s="52"/>
    </row>
    <row r="4" s="4" customFormat="1" ht="15.75">
      <c r="B4" s="5"/>
    </row>
    <row r="5" spans="1:2" s="4" customFormat="1" ht="21" customHeight="1">
      <c r="A5" s="51" t="s">
        <v>21</v>
      </c>
      <c r="B5" s="49" t="s">
        <v>1</v>
      </c>
    </row>
    <row r="6" spans="1:2" s="9" customFormat="1" ht="75.75" customHeight="1" hidden="1">
      <c r="A6" s="51"/>
      <c r="B6" s="49"/>
    </row>
    <row r="7" spans="1:2" s="4" customFormat="1" ht="15.75" customHeight="1" hidden="1">
      <c r="A7" s="51"/>
      <c r="B7" s="49"/>
    </row>
    <row r="8" spans="1:2" s="4" customFormat="1" ht="39.75" customHeight="1">
      <c r="A8" s="51"/>
      <c r="B8" s="49"/>
    </row>
    <row r="9" spans="1:2" s="4" customFormat="1" ht="15.75">
      <c r="A9" s="8"/>
      <c r="B9" s="11" t="s">
        <v>5</v>
      </c>
    </row>
    <row r="10" spans="1:2" s="4" customFormat="1" ht="31.5">
      <c r="A10" s="19" t="s">
        <v>22</v>
      </c>
      <c r="B10" s="12" t="s">
        <v>23</v>
      </c>
    </row>
    <row r="11" spans="1:2" s="4" customFormat="1" ht="49.5" customHeight="1">
      <c r="A11" s="19" t="s">
        <v>24</v>
      </c>
      <c r="B11" s="12" t="s">
        <v>7</v>
      </c>
    </row>
    <row r="12" spans="1:2" s="4" customFormat="1" ht="38.25" customHeight="1">
      <c r="A12" s="19" t="s">
        <v>25</v>
      </c>
      <c r="B12" s="12" t="s">
        <v>8</v>
      </c>
    </row>
    <row r="13" spans="1:2" s="4" customFormat="1" ht="36.75" customHeight="1">
      <c r="A13" s="19" t="s">
        <v>26</v>
      </c>
      <c r="B13" s="12" t="s">
        <v>9</v>
      </c>
    </row>
    <row r="14" spans="1:2" s="4" customFormat="1" ht="39" customHeight="1">
      <c r="A14" s="19" t="s">
        <v>27</v>
      </c>
      <c r="B14" s="12" t="s">
        <v>10</v>
      </c>
    </row>
    <row r="15" spans="1:2" s="4" customFormat="1" ht="36" customHeight="1">
      <c r="A15" s="19" t="s">
        <v>28</v>
      </c>
      <c r="B15" s="12" t="s">
        <v>11</v>
      </c>
    </row>
    <row r="16" spans="1:2" s="4" customFormat="1" ht="33" customHeight="1">
      <c r="A16" s="19" t="s">
        <v>29</v>
      </c>
      <c r="B16" s="14" t="s">
        <v>12</v>
      </c>
    </row>
    <row r="17" spans="1:2" s="4" customFormat="1" ht="32.25" customHeight="1">
      <c r="A17" s="20" t="s">
        <v>30</v>
      </c>
      <c r="B17" s="12" t="s">
        <v>13</v>
      </c>
    </row>
    <row r="18" spans="1:2" s="4" customFormat="1" ht="34.5" customHeight="1">
      <c r="A18" s="20" t="s">
        <v>31</v>
      </c>
      <c r="B18" s="12" t="s">
        <v>14</v>
      </c>
    </row>
    <row r="19" spans="1:2" ht="31.5">
      <c r="A19" s="21">
        <v>7951600</v>
      </c>
      <c r="B19" s="22" t="s">
        <v>15</v>
      </c>
    </row>
    <row r="20" spans="1:2" ht="31.5">
      <c r="A20" s="23">
        <v>7951700</v>
      </c>
      <c r="B20" s="17" t="s">
        <v>16</v>
      </c>
    </row>
    <row r="21" spans="1:2" ht="31.5">
      <c r="A21" s="23">
        <v>7951800</v>
      </c>
      <c r="B21" s="17" t="s">
        <v>17</v>
      </c>
    </row>
  </sheetData>
  <sheetProtection selectLockedCells="1" selectUnlockedCells="1"/>
  <mergeCells count="3">
    <mergeCell ref="A3:B3"/>
    <mergeCell ref="A5:A8"/>
    <mergeCell ref="B5:B8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Чудиновских</dc:creator>
  <cp:keywords/>
  <dc:description/>
  <cp:lastModifiedBy>User002</cp:lastModifiedBy>
  <cp:lastPrinted>2011-10-19T10:17:02Z</cp:lastPrinted>
  <dcterms:created xsi:type="dcterms:W3CDTF">2005-08-22T04:16:01Z</dcterms:created>
  <dcterms:modified xsi:type="dcterms:W3CDTF">2011-10-19T10:43:19Z</dcterms:modified>
  <cp:category/>
  <cp:version/>
  <cp:contentType/>
  <cp:contentStatus/>
  <cp:revision>1</cp:revision>
</cp:coreProperties>
</file>